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24c82e31ea8aa1/デスクトップ/24.9秋季大会/"/>
    </mc:Choice>
  </mc:AlternateContent>
  <xr:revisionPtr revIDLastSave="75" documentId="8_{47420900-9F5C-4AD8-8BFE-C4FC824BA9AA}" xr6:coauthVersionLast="47" xr6:coauthVersionMax="47" xr10:uidLastSave="{24EDB458-570F-4A87-913F-8F4EA8634FB0}"/>
  <bookViews>
    <workbookView xWindow="-120" yWindow="-120" windowWidth="24240" windowHeight="13140" tabRatio="753" activeTab="1" xr2:uid="{B388C211-BD74-4132-A025-219EB1699D98}"/>
  </bookViews>
  <sheets>
    <sheet name="大会要領" sheetId="49" r:id="rId1"/>
    <sheet name="組合せ" sheetId="50" r:id="rId2"/>
    <sheet name="日程" sheetId="51" r:id="rId3"/>
    <sheet name="プール戦勝敗表" sheetId="52" r:id="rId4"/>
    <sheet name="リスト" sheetId="31" r:id="rId5"/>
    <sheet name="ハーフの試合時間計算" sheetId="35" r:id="rId6"/>
  </sheets>
  <externalReferences>
    <externalReference r:id="rId7"/>
  </externalReferences>
  <definedNames>
    <definedName name="A">#REF!</definedName>
    <definedName name="B">#REF!</definedName>
    <definedName name="_xlnm.Print_Area" localSheetId="3">プール戦勝敗表!$A$1:$J$52</definedName>
    <definedName name="_xlnm.Print_Area" localSheetId="1">組合せ!$A$1:$AO$106</definedName>
    <definedName name="_xlnm.Print_Area" localSheetId="0">大会要領!$A$1:$BC$87</definedName>
    <definedName name="_xlnm.Print_Area" localSheetId="2">日程!$A$1:$R$45</definedName>
    <definedName name="試合" localSheetId="3">#REF!</definedName>
    <definedName name="試合" localSheetId="1">#REF!</definedName>
    <definedName name="試合" localSheetId="0">#REF!</definedName>
    <definedName name="試合" localSheetId="2">#REF!</definedName>
    <definedName name="試合">リスト!$G$5:$G$15</definedName>
    <definedName name="試合２">[1]リスト!#REF!</definedName>
    <definedName name="大会日程" localSheetId="3">#REF!</definedName>
    <definedName name="大会日程" localSheetId="1">#REF!</definedName>
    <definedName name="大会日程" localSheetId="0">#REF!</definedName>
    <definedName name="大会日程" localSheetId="2">#REF!</definedName>
    <definedName name="大会日程">リスト!$L$3:$L$9</definedName>
    <definedName name="中学スクール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50" l="1"/>
  <c r="I25" i="51" s="1"/>
  <c r="O27" i="51" s="1"/>
  <c r="B74" i="50"/>
  <c r="I15" i="51" s="1"/>
  <c r="E87" i="50"/>
  <c r="I26" i="51" s="1"/>
  <c r="O22" i="51" s="1"/>
  <c r="C74" i="50"/>
  <c r="E85" i="50"/>
  <c r="B72" i="50"/>
  <c r="E15" i="51" s="1"/>
  <c r="D85" i="50"/>
  <c r="C72" i="50"/>
  <c r="B87" i="50"/>
  <c r="I23" i="51" s="1"/>
  <c r="O25" i="51" s="1"/>
  <c r="F74" i="50"/>
  <c r="C87" i="50"/>
  <c r="G74" i="50"/>
  <c r="F72" i="50"/>
  <c r="C85" i="50"/>
  <c r="E24" i="51" s="1"/>
  <c r="N26" i="51" s="1"/>
  <c r="B85" i="50"/>
  <c r="E23" i="51" s="1"/>
  <c r="G72" i="50"/>
  <c r="E20" i="51" s="1"/>
  <c r="N16" i="51" s="1"/>
  <c r="F87" i="50"/>
  <c r="D74" i="50"/>
  <c r="G87" i="50"/>
  <c r="E74" i="50"/>
  <c r="G85" i="50"/>
  <c r="D72" i="50"/>
  <c r="F85" i="50"/>
  <c r="E27" i="51" s="1"/>
  <c r="N23" i="51" s="1"/>
  <c r="E72" i="50"/>
  <c r="I21" i="51"/>
  <c r="E21" i="51"/>
  <c r="I14" i="51"/>
  <c r="I13" i="51"/>
  <c r="E14" i="51"/>
  <c r="E13" i="51"/>
  <c r="I7" i="51"/>
  <c r="E7" i="51"/>
  <c r="N9" i="51" s="1"/>
  <c r="B80" i="50"/>
  <c r="P12" i="51"/>
  <c r="H45" i="51"/>
  <c r="F45" i="51"/>
  <c r="B91" i="50"/>
  <c r="E29" i="51" s="1"/>
  <c r="D30" i="51"/>
  <c r="D29" i="51"/>
  <c r="C30" i="51" s="1"/>
  <c r="D28" i="51"/>
  <c r="D27" i="51"/>
  <c r="D26" i="51"/>
  <c r="D25" i="51"/>
  <c r="D24" i="51"/>
  <c r="D23" i="51"/>
  <c r="C24" i="51" s="1"/>
  <c r="D22" i="51"/>
  <c r="D21" i="51"/>
  <c r="D20" i="51"/>
  <c r="D19" i="51"/>
  <c r="C20" i="51" s="1"/>
  <c r="D18" i="51"/>
  <c r="C19" i="51" s="1"/>
  <c r="D17" i="51"/>
  <c r="D16" i="51"/>
  <c r="D15" i="51"/>
  <c r="D14" i="51"/>
  <c r="D13" i="51"/>
  <c r="C14" i="51" s="1"/>
  <c r="D12" i="51"/>
  <c r="D11" i="51"/>
  <c r="C12" i="51" s="1"/>
  <c r="D10" i="51"/>
  <c r="D9" i="51"/>
  <c r="C10" i="51" s="1"/>
  <c r="D8" i="51"/>
  <c r="D7" i="51"/>
  <c r="C8" i="51" s="1"/>
  <c r="T28" i="50"/>
  <c r="Q28" i="50"/>
  <c r="D45" i="51" s="1"/>
  <c r="N28" i="50"/>
  <c r="K28" i="50"/>
  <c r="D43" i="51" s="1"/>
  <c r="C44" i="51" s="1"/>
  <c r="W21" i="50"/>
  <c r="D42" i="51" s="1"/>
  <c r="C43" i="51" s="1"/>
  <c r="T21" i="50"/>
  <c r="D41" i="51" s="1"/>
  <c r="C42" i="51" s="1"/>
  <c r="Q21" i="50"/>
  <c r="D40" i="51" s="1"/>
  <c r="C41" i="51" s="1"/>
  <c r="N21" i="50"/>
  <c r="K21" i="50"/>
  <c r="D38" i="51" s="1"/>
  <c r="C39" i="51" s="1"/>
  <c r="N13" i="50"/>
  <c r="D37" i="51" s="1"/>
  <c r="S28" i="50"/>
  <c r="R28" i="50"/>
  <c r="P13" i="50"/>
  <c r="O13" i="50"/>
  <c r="M28" i="50"/>
  <c r="L28" i="50"/>
  <c r="N33" i="50"/>
  <c r="I44" i="51" s="1"/>
  <c r="N31" i="50"/>
  <c r="E44" i="51" s="1"/>
  <c r="N18" i="50"/>
  <c r="I37" i="51" s="1"/>
  <c r="N16" i="50"/>
  <c r="E37" i="51" s="1"/>
  <c r="B16" i="50"/>
  <c r="B93" i="50"/>
  <c r="I29" i="51" s="1"/>
  <c r="B78" i="50"/>
  <c r="E44" i="50"/>
  <c r="D44" i="50"/>
  <c r="G59" i="50" s="1"/>
  <c r="E12" i="51" s="1"/>
  <c r="N8" i="51" s="1"/>
  <c r="C44" i="50"/>
  <c r="B44" i="50"/>
  <c r="E35" i="50"/>
  <c r="D35" i="50"/>
  <c r="C35" i="50"/>
  <c r="D61" i="50" s="1"/>
  <c r="I9" i="51" s="1"/>
  <c r="O11" i="51" s="1"/>
  <c r="B35" i="50"/>
  <c r="D59" i="50" s="1"/>
  <c r="E9" i="51" s="1"/>
  <c r="N11" i="51" s="1"/>
  <c r="E26" i="50"/>
  <c r="D26" i="50"/>
  <c r="C26" i="50"/>
  <c r="B26" i="50"/>
  <c r="G61" i="50"/>
  <c r="I12" i="51" s="1"/>
  <c r="O8" i="51" s="1"/>
  <c r="D29" i="52"/>
  <c r="B33" i="52" s="1"/>
  <c r="I20" i="51"/>
  <c r="O16" i="51" s="1"/>
  <c r="B61" i="50"/>
  <c r="D36" i="51"/>
  <c r="C37" i="51" s="1"/>
  <c r="D35" i="51"/>
  <c r="D34" i="51"/>
  <c r="C35" i="51" s="1"/>
  <c r="D33" i="51"/>
  <c r="C34" i="51" s="1"/>
  <c r="D32" i="51"/>
  <c r="D31" i="51"/>
  <c r="C32" i="51" s="1"/>
  <c r="D44" i="51"/>
  <c r="C45" i="51" s="1"/>
  <c r="D39" i="51"/>
  <c r="C40" i="51" s="1"/>
  <c r="C29" i="51"/>
  <c r="C25" i="51"/>
  <c r="AO60" i="49"/>
  <c r="AO59" i="49"/>
  <c r="AO58" i="49"/>
  <c r="AJ60" i="49"/>
  <c r="AJ59" i="49"/>
  <c r="AJ58" i="49"/>
  <c r="AO55" i="49"/>
  <c r="AO54" i="49"/>
  <c r="AJ55" i="49"/>
  <c r="AJ54" i="49"/>
  <c r="AO53" i="49"/>
  <c r="B89" i="50"/>
  <c r="B76" i="50"/>
  <c r="C63" i="50"/>
  <c r="B63" i="50"/>
  <c r="H44" i="51"/>
  <c r="F44" i="51"/>
  <c r="H37" i="51"/>
  <c r="F37" i="51"/>
  <c r="I30" i="51"/>
  <c r="H30" i="51"/>
  <c r="F30" i="51"/>
  <c r="E30" i="51"/>
  <c r="H29" i="51"/>
  <c r="F29" i="51"/>
  <c r="I22" i="51"/>
  <c r="H22" i="51"/>
  <c r="F22" i="51"/>
  <c r="E22" i="51"/>
  <c r="H21" i="51"/>
  <c r="F21" i="51"/>
  <c r="H14" i="51"/>
  <c r="F14" i="51"/>
  <c r="H13" i="51"/>
  <c r="F13" i="51"/>
  <c r="F12" i="51"/>
  <c r="I43" i="51"/>
  <c r="E43" i="51"/>
  <c r="N39" i="51" s="1"/>
  <c r="I42" i="51"/>
  <c r="E42" i="51"/>
  <c r="I41" i="51"/>
  <c r="E41" i="51"/>
  <c r="I40" i="51"/>
  <c r="E40" i="51"/>
  <c r="N42" i="51" s="1"/>
  <c r="I39" i="51"/>
  <c r="E39" i="51"/>
  <c r="I38" i="51"/>
  <c r="O40" i="51" s="1"/>
  <c r="E38" i="51"/>
  <c r="N26" i="50"/>
  <c r="K33" i="50"/>
  <c r="K31" i="50"/>
  <c r="W26" i="50"/>
  <c r="W24" i="50"/>
  <c r="T26" i="50"/>
  <c r="T24" i="50"/>
  <c r="Q26" i="50"/>
  <c r="Q24" i="50"/>
  <c r="N24" i="50"/>
  <c r="K24" i="50"/>
  <c r="K11" i="50"/>
  <c r="I35" i="51"/>
  <c r="O31" i="51" s="1"/>
  <c r="I34" i="51"/>
  <c r="O30" i="51" s="1"/>
  <c r="I33" i="51"/>
  <c r="O35" i="51" s="1"/>
  <c r="I32" i="51"/>
  <c r="O34" i="51" s="1"/>
  <c r="I31" i="51"/>
  <c r="O33" i="51" s="1"/>
  <c r="G83" i="50"/>
  <c r="F83" i="50"/>
  <c r="E83" i="50"/>
  <c r="D83" i="50"/>
  <c r="C83" i="50"/>
  <c r="B83" i="50"/>
  <c r="G70" i="50"/>
  <c r="F70" i="50"/>
  <c r="E70" i="50"/>
  <c r="D70" i="50"/>
  <c r="C70" i="50"/>
  <c r="B70" i="50"/>
  <c r="G57" i="50"/>
  <c r="F57" i="50"/>
  <c r="E57" i="50"/>
  <c r="D57" i="50"/>
  <c r="C57" i="50"/>
  <c r="B57" i="50"/>
  <c r="K13" i="50"/>
  <c r="W6" i="50"/>
  <c r="T6" i="50"/>
  <c r="Q6" i="50"/>
  <c r="N6" i="50"/>
  <c r="K6" i="50"/>
  <c r="C31" i="51"/>
  <c r="C36" i="51"/>
  <c r="B56" i="35"/>
  <c r="B57" i="35" s="1"/>
  <c r="B58" i="35" s="1"/>
  <c r="B59" i="35" s="1"/>
  <c r="B60" i="35" s="1"/>
  <c r="B61" i="35" s="1"/>
  <c r="B62" i="35" s="1"/>
  <c r="B63" i="35" s="1"/>
  <c r="B64" i="35" s="1"/>
  <c r="B65" i="35" s="1"/>
  <c r="B66" i="35" s="1"/>
  <c r="B67" i="35" s="1"/>
  <c r="D55" i="35"/>
  <c r="D56" i="35" s="1"/>
  <c r="D57" i="35" s="1"/>
  <c r="D58" i="35" s="1"/>
  <c r="D59" i="35" s="1"/>
  <c r="D60" i="35" s="1"/>
  <c r="D62" i="35" s="1"/>
  <c r="D63" i="35" s="1"/>
  <c r="D64" i="35" s="1"/>
  <c r="D65" i="35" s="1"/>
  <c r="D66" i="35" s="1"/>
  <c r="D67" i="35" s="1"/>
  <c r="C55" i="35"/>
  <c r="C56" i="35" s="1"/>
  <c r="C57" i="35" s="1"/>
  <c r="C58" i="35" s="1"/>
  <c r="C59" i="35" s="1"/>
  <c r="C60" i="35" s="1"/>
  <c r="C61" i="35" s="1"/>
  <c r="C62" i="35" s="1"/>
  <c r="C63" i="35" s="1"/>
  <c r="C64" i="35" s="1"/>
  <c r="C65" i="35" s="1"/>
  <c r="C66" i="35" s="1"/>
  <c r="C67" i="35" s="1"/>
  <c r="B55" i="35"/>
  <c r="B28" i="35"/>
  <c r="K9" i="50"/>
  <c r="E31" i="51"/>
  <c r="N33" i="51" s="1"/>
  <c r="I19" i="51"/>
  <c r="O15" i="51" s="1"/>
  <c r="D3" i="52"/>
  <c r="B7" i="52" s="1"/>
  <c r="E16" i="51"/>
  <c r="N18" i="51" s="1"/>
  <c r="AJ52" i="49"/>
  <c r="AC66" i="49"/>
  <c r="AC62" i="49"/>
  <c r="AC61" i="49"/>
  <c r="AC60" i="49"/>
  <c r="AC59" i="49"/>
  <c r="AC58" i="49"/>
  <c r="AC57" i="49"/>
  <c r="AC55" i="49"/>
  <c r="AC54" i="49"/>
  <c r="AO52" i="49"/>
  <c r="AO51" i="49"/>
  <c r="AO50" i="49"/>
  <c r="AO49" i="49"/>
  <c r="AO48" i="49"/>
  <c r="AJ53" i="49"/>
  <c r="AJ51" i="49"/>
  <c r="AJ50" i="49"/>
  <c r="AJ49" i="49"/>
  <c r="AJ48" i="49"/>
  <c r="AC53" i="49"/>
  <c r="AC52" i="49"/>
  <c r="AC51" i="49"/>
  <c r="AC50" i="49"/>
  <c r="AC49" i="49"/>
  <c r="AC48" i="49"/>
  <c r="T10" i="49"/>
  <c r="T9" i="49"/>
  <c r="T8" i="49"/>
  <c r="M10" i="49"/>
  <c r="M9" i="49"/>
  <c r="M8" i="49"/>
  <c r="T7" i="49"/>
  <c r="M7" i="49"/>
  <c r="T6" i="49"/>
  <c r="M6" i="49"/>
  <c r="T5" i="49"/>
  <c r="M5" i="49"/>
  <c r="T4" i="49"/>
  <c r="M4" i="49"/>
  <c r="A17" i="49"/>
  <c r="A28" i="49" s="1"/>
  <c r="A40" i="49" s="1"/>
  <c r="AC1" i="49" s="1"/>
  <c r="AC5" i="49" s="1"/>
  <c r="AC12" i="49" s="1"/>
  <c r="AC19" i="49" s="1"/>
  <c r="AC30" i="49" s="1"/>
  <c r="AC34" i="49" s="1"/>
  <c r="AC40" i="49" s="1"/>
  <c r="A44" i="49" s="1"/>
  <c r="A49" i="49" s="1"/>
  <c r="A59" i="49" s="1"/>
  <c r="A63" i="49" s="1"/>
  <c r="A1" i="50"/>
  <c r="F16" i="52"/>
  <c r="B24" i="52" s="1"/>
  <c r="N41" i="51"/>
  <c r="H36" i="51"/>
  <c r="H35" i="51"/>
  <c r="H34" i="51"/>
  <c r="H33" i="51"/>
  <c r="H32" i="51"/>
  <c r="H31" i="51"/>
  <c r="F36" i="51"/>
  <c r="F35" i="51"/>
  <c r="F34" i="51"/>
  <c r="F33" i="51"/>
  <c r="F32" i="51"/>
  <c r="F31" i="51"/>
  <c r="E36" i="51"/>
  <c r="N32" i="51" s="1"/>
  <c r="E35" i="51"/>
  <c r="N31" i="51" s="1"/>
  <c r="E34" i="51"/>
  <c r="N30" i="51" s="1"/>
  <c r="E33" i="51"/>
  <c r="N35" i="51" s="1"/>
  <c r="H28" i="51"/>
  <c r="H27" i="51"/>
  <c r="H26" i="51"/>
  <c r="H25" i="51"/>
  <c r="H24" i="51"/>
  <c r="H23" i="51"/>
  <c r="F28" i="51"/>
  <c r="F27" i="51"/>
  <c r="F26" i="51"/>
  <c r="F25" i="51"/>
  <c r="F24" i="51"/>
  <c r="F23" i="51"/>
  <c r="H20" i="51"/>
  <c r="H19" i="51"/>
  <c r="H18" i="51"/>
  <c r="H17" i="51"/>
  <c r="H16" i="51"/>
  <c r="H15" i="51"/>
  <c r="F20" i="51"/>
  <c r="F19" i="51"/>
  <c r="F18" i="51"/>
  <c r="F17" i="51"/>
  <c r="F16" i="51"/>
  <c r="F15" i="51"/>
  <c r="F59" i="50"/>
  <c r="E11" i="51" s="1"/>
  <c r="N7" i="51" s="1"/>
  <c r="B59" i="50"/>
  <c r="H12" i="51"/>
  <c r="H11" i="51"/>
  <c r="H10" i="51"/>
  <c r="H9" i="51"/>
  <c r="H8" i="51"/>
  <c r="H7" i="51"/>
  <c r="F11" i="51"/>
  <c r="F10" i="51"/>
  <c r="F9" i="51"/>
  <c r="F8" i="51"/>
  <c r="F7" i="51"/>
  <c r="C59" i="50"/>
  <c r="E8" i="51" s="1"/>
  <c r="N10" i="51" s="1"/>
  <c r="K27" i="50"/>
  <c r="K26" i="50"/>
  <c r="W72" i="50"/>
  <c r="K18" i="50" s="1"/>
  <c r="I36" i="51" s="1"/>
  <c r="O32" i="51" s="1"/>
  <c r="K19" i="50"/>
  <c r="K15" i="50"/>
  <c r="W12" i="50"/>
  <c r="W8" i="50"/>
  <c r="T12" i="50"/>
  <c r="T8" i="50"/>
  <c r="Q8" i="50"/>
  <c r="N11" i="50"/>
  <c r="N12" i="50"/>
  <c r="N9" i="50"/>
  <c r="E32" i="51" s="1"/>
  <c r="N34" i="51" s="1"/>
  <c r="N8" i="50"/>
  <c r="K12" i="50"/>
  <c r="K8" i="50"/>
  <c r="Q12" i="50"/>
  <c r="K16" i="50"/>
  <c r="W11" i="50"/>
  <c r="W9" i="50"/>
  <c r="T11" i="50"/>
  <c r="T9" i="50"/>
  <c r="Q11" i="50"/>
  <c r="Q9" i="50"/>
  <c r="C29" i="52"/>
  <c r="B31" i="52"/>
  <c r="C22" i="51"/>
  <c r="C21" i="51"/>
  <c r="C18" i="51"/>
  <c r="C17" i="51"/>
  <c r="C16" i="51"/>
  <c r="C15" i="51"/>
  <c r="C13" i="51"/>
  <c r="C9" i="51"/>
  <c r="C7" i="51"/>
  <c r="A41" i="51"/>
  <c r="A38" i="51"/>
  <c r="A34" i="51"/>
  <c r="A31" i="51"/>
  <c r="A26" i="51"/>
  <c r="A23" i="51"/>
  <c r="A18" i="51"/>
  <c r="A15" i="51"/>
  <c r="A10" i="51"/>
  <c r="A7" i="51"/>
  <c r="P43" i="51"/>
  <c r="P42" i="51"/>
  <c r="P41" i="51"/>
  <c r="P40" i="51"/>
  <c r="P39" i="51"/>
  <c r="C38" i="51"/>
  <c r="P35" i="51"/>
  <c r="P34" i="51"/>
  <c r="P33" i="51"/>
  <c r="P32" i="51"/>
  <c r="P28" i="51"/>
  <c r="P27" i="51"/>
  <c r="C28" i="51"/>
  <c r="P26" i="51"/>
  <c r="C27" i="51"/>
  <c r="P25" i="51"/>
  <c r="C26" i="51"/>
  <c r="P24" i="51"/>
  <c r="C23" i="51"/>
  <c r="P20" i="51"/>
  <c r="P19" i="51"/>
  <c r="P18" i="51"/>
  <c r="P17" i="51"/>
  <c r="P16" i="51"/>
  <c r="P11" i="51"/>
  <c r="P10" i="51"/>
  <c r="C11" i="51"/>
  <c r="P9" i="51"/>
  <c r="P8" i="51"/>
  <c r="E4" i="51"/>
  <c r="I28" i="50"/>
  <c r="I21" i="50"/>
  <c r="I13" i="50"/>
  <c r="I6" i="50"/>
  <c r="A89" i="50"/>
  <c r="A83" i="50"/>
  <c r="A76" i="50"/>
  <c r="A70" i="50"/>
  <c r="A63" i="50"/>
  <c r="A57" i="50"/>
  <c r="L9" i="31"/>
  <c r="L8" i="31"/>
  <c r="E10" i="49" s="1"/>
  <c r="L7" i="31"/>
  <c r="E9" i="49" s="1"/>
  <c r="L6" i="31"/>
  <c r="E8" i="49"/>
  <c r="K5" i="31"/>
  <c r="L5" i="31"/>
  <c r="E7" i="49"/>
  <c r="E2" i="31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B32" i="35"/>
  <c r="D7" i="35"/>
  <c r="C7" i="35"/>
  <c r="C8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K3" i="31"/>
  <c r="L3" i="31"/>
  <c r="E5" i="49"/>
  <c r="K4" i="31"/>
  <c r="L4" i="31"/>
  <c r="E6" i="49"/>
  <c r="D8" i="35"/>
  <c r="D9" i="35"/>
  <c r="D10" i="35"/>
  <c r="D11" i="35"/>
  <c r="D13" i="35"/>
  <c r="D14" i="35" s="1"/>
  <c r="D15" i="35" s="1"/>
  <c r="D16" i="35" s="1"/>
  <c r="D17" i="35" s="1"/>
  <c r="D18" i="35" s="1"/>
  <c r="D19" i="35" s="1"/>
  <c r="B33" i="35"/>
  <c r="B34" i="35"/>
  <c r="B35" i="35"/>
  <c r="B36" i="35"/>
  <c r="B37" i="35"/>
  <c r="B38" i="35"/>
  <c r="B39" i="35"/>
  <c r="B40" i="35"/>
  <c r="B41" i="35"/>
  <c r="B42" i="35"/>
  <c r="B43" i="35"/>
  <c r="B44" i="35"/>
  <c r="C9" i="35"/>
  <c r="C10" i="35"/>
  <c r="C11" i="35"/>
  <c r="C12" i="35"/>
  <c r="C13" i="35"/>
  <c r="C14" i="35"/>
  <c r="C15" i="35"/>
  <c r="C16" i="35"/>
  <c r="C17" i="35"/>
  <c r="C18" i="35"/>
  <c r="C19" i="35"/>
  <c r="C3" i="52"/>
  <c r="B5" i="52"/>
  <c r="N25" i="51" l="1"/>
  <c r="O17" i="51"/>
  <c r="O9" i="51"/>
  <c r="I16" i="51"/>
  <c r="O18" i="51" s="1"/>
  <c r="E29" i="52"/>
  <c r="B35" i="52" s="1"/>
  <c r="E18" i="51"/>
  <c r="N14" i="51" s="1"/>
  <c r="E25" i="51"/>
  <c r="N27" i="51" s="1"/>
  <c r="C16" i="52"/>
  <c r="B18" i="52" s="1"/>
  <c r="F29" i="52"/>
  <c r="B37" i="52" s="1"/>
  <c r="I27" i="51"/>
  <c r="O23" i="51" s="1"/>
  <c r="I28" i="51"/>
  <c r="O24" i="51" s="1"/>
  <c r="F61" i="50"/>
  <c r="I11" i="51" s="1"/>
  <c r="O7" i="51" s="1"/>
  <c r="E28" i="51"/>
  <c r="N24" i="51" s="1"/>
  <c r="N17" i="51"/>
  <c r="I17" i="51"/>
  <c r="O19" i="51" s="1"/>
  <c r="E61" i="50"/>
  <c r="I10" i="51" s="1"/>
  <c r="O6" i="51" s="1"/>
  <c r="E59" i="50"/>
  <c r="E10" i="51" s="1"/>
  <c r="N6" i="51" s="1"/>
  <c r="I18" i="51"/>
  <c r="O14" i="51" s="1"/>
  <c r="E16" i="52"/>
  <c r="B22" i="52" s="1"/>
  <c r="E17" i="51"/>
  <c r="N19" i="51" s="1"/>
  <c r="D16" i="52"/>
  <c r="B20" i="52" s="1"/>
  <c r="E26" i="51"/>
  <c r="N22" i="51" s="1"/>
  <c r="C61" i="50"/>
  <c r="I8" i="51" s="1"/>
  <c r="O10" i="51" s="1"/>
  <c r="F3" i="52"/>
  <c r="B11" i="52" s="1"/>
  <c r="E3" i="52"/>
  <c r="B9" i="52" s="1"/>
  <c r="I24" i="51"/>
  <c r="O26" i="51" s="1"/>
  <c r="E19" i="51"/>
  <c r="N15" i="51" s="1"/>
  <c r="N38" i="51"/>
  <c r="O39" i="51"/>
  <c r="O38" i="51"/>
  <c r="O42" i="51"/>
  <c r="O41" i="51"/>
  <c r="N40" i="51"/>
  <c r="C33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近鉄情報システム株式会社</author>
  </authors>
  <commentList>
    <comment ref="A3" authorId="0" shapeId="0" xr:uid="{E399E7AE-C832-4117-A512-33D8F1AAAB77}">
      <text>
        <r>
          <rPr>
            <b/>
            <sz val="9"/>
            <color indexed="81"/>
            <rFont val="ＭＳ Ｐゴシック"/>
            <family val="3"/>
            <charset val="128"/>
          </rPr>
          <t>キャプテンは○付き数字に変更
例：
3→③</t>
        </r>
      </text>
    </comment>
  </commentList>
</comments>
</file>

<file path=xl/sharedStrings.xml><?xml version="1.0" encoding="utf-8"?>
<sst xmlns="http://schemas.openxmlformats.org/spreadsheetml/2006/main" count="770" uniqueCount="478">
  <si>
    <t>期　日</t>
    <rPh sb="0" eb="1">
      <t>キ</t>
    </rPh>
    <rPh sb="2" eb="3">
      <t>ヒ</t>
    </rPh>
    <phoneticPr fontId="2"/>
  </si>
  <si>
    <t>会　場</t>
    <rPh sb="0" eb="1">
      <t>カイ</t>
    </rPh>
    <rPh sb="2" eb="3">
      <t>バ</t>
    </rPh>
    <phoneticPr fontId="2"/>
  </si>
  <si>
    <t>大会プログラムについて</t>
    <rPh sb="0" eb="2">
      <t>タイカイ</t>
    </rPh>
    <phoneticPr fontId="2"/>
  </si>
  <si>
    <t>組合せ及び会場の都合により開会式は実施致しません。</t>
    <rPh sb="0" eb="2">
      <t>クミアワ</t>
    </rPh>
    <rPh sb="3" eb="4">
      <t>オヨ</t>
    </rPh>
    <rPh sb="5" eb="7">
      <t>カイジョウ</t>
    </rPh>
    <rPh sb="8" eb="10">
      <t>ツゴウ</t>
    </rPh>
    <rPh sb="13" eb="15">
      <t>カイカイ</t>
    </rPh>
    <rPh sb="15" eb="16">
      <t>シキ</t>
    </rPh>
    <rPh sb="17" eb="19">
      <t>ジッシ</t>
    </rPh>
    <rPh sb="19" eb="20">
      <t>イタ</t>
    </rPh>
    <phoneticPr fontId="2"/>
  </si>
  <si>
    <t>学年</t>
    <rPh sb="0" eb="2">
      <t>ガクネン</t>
    </rPh>
    <phoneticPr fontId="2"/>
  </si>
  <si>
    <t>●</t>
    <phoneticPr fontId="2"/>
  </si>
  <si>
    <t>■</t>
    <phoneticPr fontId="2"/>
  </si>
  <si>
    <t>キックオフ</t>
    <phoneticPr fontId="2"/>
  </si>
  <si>
    <t>・</t>
    <phoneticPr fontId="2"/>
  </si>
  <si>
    <t>（兵庫県ラグビーフットボール協会会長）</t>
  </si>
  <si>
    <t>（兵庫県ラグビーフットボール協会理事長）</t>
  </si>
  <si>
    <t>（兵庫県ラグビースクール連盟会長）</t>
  </si>
  <si>
    <t>中村　孝治</t>
  </si>
  <si>
    <t>（兵庫県ラグビースクール連盟副会長）</t>
  </si>
  <si>
    <t>■試合用メンバー表データ</t>
    <rPh sb="1" eb="3">
      <t>シアイ</t>
    </rPh>
    <rPh sb="3" eb="4">
      <t>ヨウ</t>
    </rPh>
    <rPh sb="8" eb="9">
      <t>ヒョウ</t>
    </rPh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</si>
  <si>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</si>
  <si>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</si>
  <si>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チーム名（合同のみ）</t>
    <rPh sb="3" eb="4">
      <t>メイ</t>
    </rPh>
    <rPh sb="5" eb="7">
      <t>ゴウドウ</t>
    </rPh>
    <phoneticPr fontId="2"/>
  </si>
  <si>
    <t>ポジション</t>
    <phoneticPr fontId="2"/>
  </si>
  <si>
    <t>PR</t>
  </si>
  <si>
    <t>HO</t>
  </si>
  <si>
    <t>LO</t>
  </si>
  <si>
    <t>SH</t>
  </si>
  <si>
    <t>SO</t>
  </si>
  <si>
    <t>WTB</t>
  </si>
  <si>
    <t>CTB</t>
  </si>
  <si>
    <t>FB</t>
  </si>
  <si>
    <t>■大会回数</t>
    <rPh sb="1" eb="3">
      <t>タイカイ</t>
    </rPh>
    <rPh sb="3" eb="5">
      <t>カイスウ</t>
    </rPh>
    <phoneticPr fontId="2"/>
  </si>
  <si>
    <t>スクール名</t>
    <rPh sb="4" eb="5">
      <t>メイ</t>
    </rPh>
    <phoneticPr fontId="2"/>
  </si>
  <si>
    <t>■試合日程</t>
    <rPh sb="1" eb="3">
      <t>シアイ</t>
    </rPh>
    <rPh sb="3" eb="5">
      <t>ニッテイ</t>
    </rPh>
    <phoneticPr fontId="2"/>
  </si>
  <si>
    <t>1日目</t>
    <rPh sb="1" eb="2">
      <t>ニチ</t>
    </rPh>
    <rPh sb="2" eb="3">
      <t>メ</t>
    </rPh>
    <phoneticPr fontId="2"/>
  </si>
  <si>
    <t>2日目</t>
    <rPh sb="1" eb="2">
      <t>ニチ</t>
    </rPh>
    <rPh sb="2" eb="3">
      <t>メ</t>
    </rPh>
    <phoneticPr fontId="2"/>
  </si>
  <si>
    <t>日にち</t>
    <rPh sb="0" eb="1">
      <t>ヒ</t>
    </rPh>
    <phoneticPr fontId="2"/>
  </si>
  <si>
    <t>開始時間</t>
    <rPh sb="0" eb="2">
      <t>カイシ</t>
    </rPh>
    <rPh sb="2" eb="4">
      <t>ジカン</t>
    </rPh>
    <phoneticPr fontId="2"/>
  </si>
  <si>
    <t>曜日</t>
    <rPh sb="0" eb="2">
      <t>ヨウビ</t>
    </rPh>
    <phoneticPr fontId="2"/>
  </si>
  <si>
    <t>試合スケジュール</t>
    <rPh sb="0" eb="2">
      <t>シアイ</t>
    </rPh>
    <phoneticPr fontId="2"/>
  </si>
  <si>
    <t>第1試合</t>
    <rPh sb="0" eb="1">
      <t>ダイ</t>
    </rPh>
    <rPh sb="2" eb="4">
      <t>シアイ</t>
    </rPh>
    <phoneticPr fontId="2"/>
  </si>
  <si>
    <t>第2試合</t>
    <rPh sb="0" eb="1">
      <t>ダイ</t>
    </rPh>
    <rPh sb="2" eb="4">
      <t>シアイ</t>
    </rPh>
    <phoneticPr fontId="2"/>
  </si>
  <si>
    <t>第3試合</t>
    <rPh sb="0" eb="1">
      <t>ダイ</t>
    </rPh>
    <rPh sb="2" eb="4">
      <t>シアイ</t>
    </rPh>
    <phoneticPr fontId="2"/>
  </si>
  <si>
    <t>第4試合</t>
    <rPh sb="0" eb="1">
      <t>ダイ</t>
    </rPh>
    <rPh sb="2" eb="4">
      <t>シアイ</t>
    </rPh>
    <phoneticPr fontId="2"/>
  </si>
  <si>
    <t>第5試合</t>
    <rPh sb="0" eb="1">
      <t>ダイ</t>
    </rPh>
    <rPh sb="2" eb="4">
      <t>シアイ</t>
    </rPh>
    <phoneticPr fontId="2"/>
  </si>
  <si>
    <t>第6試合</t>
    <rPh sb="0" eb="1">
      <t>ダイ</t>
    </rPh>
    <rPh sb="2" eb="4">
      <t>シアイ</t>
    </rPh>
    <phoneticPr fontId="2"/>
  </si>
  <si>
    <t>第7試合</t>
    <rPh sb="0" eb="1">
      <t>ダイ</t>
    </rPh>
    <rPh sb="2" eb="4">
      <t>シアイ</t>
    </rPh>
    <phoneticPr fontId="2"/>
  </si>
  <si>
    <t>第8試合</t>
    <rPh sb="0" eb="1">
      <t>ダイ</t>
    </rPh>
    <rPh sb="2" eb="4">
      <t>シアイ</t>
    </rPh>
    <phoneticPr fontId="2"/>
  </si>
  <si>
    <t>グランド</t>
    <phoneticPr fontId="2"/>
  </si>
  <si>
    <t>略称</t>
    <rPh sb="0" eb="2">
      <t>リャクショウ</t>
    </rPh>
    <phoneticPr fontId="2"/>
  </si>
  <si>
    <t>文字列</t>
    <rPh sb="0" eb="3">
      <t>モジレツ</t>
    </rPh>
    <phoneticPr fontId="2"/>
  </si>
  <si>
    <t>集合時間</t>
    <rPh sb="0" eb="2">
      <t>シュウゴウ</t>
    </rPh>
    <rPh sb="2" eb="4">
      <t>ジカン</t>
    </rPh>
    <phoneticPr fontId="2"/>
  </si>
  <si>
    <t>■名誉会長</t>
    <rPh sb="1" eb="3">
      <t>メイヨ</t>
    </rPh>
    <rPh sb="3" eb="5">
      <t>カイチョウ</t>
    </rPh>
    <phoneticPr fontId="2"/>
  </si>
  <si>
    <t>■会長</t>
    <rPh sb="1" eb="3">
      <t>カイチョウ</t>
    </rPh>
    <phoneticPr fontId="2"/>
  </si>
  <si>
    <t>■副会長1</t>
    <rPh sb="1" eb="4">
      <t>フクカイチョウ</t>
    </rPh>
    <phoneticPr fontId="2"/>
  </si>
  <si>
    <t>■副会長2</t>
    <rPh sb="1" eb="4">
      <t>フクカイチョウ</t>
    </rPh>
    <phoneticPr fontId="2"/>
  </si>
  <si>
    <t>■大会理事</t>
    <rPh sb="1" eb="3">
      <t>タイカイ</t>
    </rPh>
    <rPh sb="3" eb="5">
      <t>リジ</t>
    </rPh>
    <phoneticPr fontId="2"/>
  </si>
  <si>
    <t>■大会委員長</t>
    <rPh sb="1" eb="3">
      <t>タイカイ</t>
    </rPh>
    <rPh sb="3" eb="6">
      <t>イインチョウ</t>
    </rPh>
    <phoneticPr fontId="2"/>
  </si>
  <si>
    <t>遠藤　哲和</t>
    <phoneticPr fontId="2"/>
  </si>
  <si>
    <t>　　</t>
    <phoneticPr fontId="2"/>
  </si>
  <si>
    <t>森山　浩二</t>
    <phoneticPr fontId="2"/>
  </si>
  <si>
    <t>■大会副理事2</t>
    <rPh sb="1" eb="3">
      <t>タイカイ</t>
    </rPh>
    <rPh sb="3" eb="6">
      <t>フクリジ</t>
    </rPh>
    <phoneticPr fontId="2"/>
  </si>
  <si>
    <t>■大会役員</t>
    <rPh sb="1" eb="3">
      <t>タイカイ</t>
    </rPh>
    <rPh sb="3" eb="5">
      <t>ヤクイン</t>
    </rPh>
    <phoneticPr fontId="2"/>
  </si>
  <si>
    <t>●実行委員長</t>
    <rPh sb="1" eb="3">
      <t>ジッコウ</t>
    </rPh>
    <rPh sb="3" eb="6">
      <t>イインチョウ</t>
    </rPh>
    <phoneticPr fontId="2"/>
  </si>
  <si>
    <t>●実行副委員長1</t>
    <rPh sb="1" eb="3">
      <t>ジッコウ</t>
    </rPh>
    <rPh sb="3" eb="7">
      <t>フクイインチョウ</t>
    </rPh>
    <phoneticPr fontId="2"/>
  </si>
  <si>
    <t>●実行副委員長2</t>
    <rPh sb="1" eb="3">
      <t>ジッコウ</t>
    </rPh>
    <rPh sb="3" eb="7">
      <t>フクイインチョウ</t>
    </rPh>
    <phoneticPr fontId="2"/>
  </si>
  <si>
    <t>●総務委員2</t>
    <phoneticPr fontId="2"/>
  </si>
  <si>
    <t>●総務委員3</t>
    <phoneticPr fontId="2"/>
  </si>
  <si>
    <t>●総務委員4</t>
    <phoneticPr fontId="2"/>
  </si>
  <si>
    <t>●総務委員5</t>
    <phoneticPr fontId="2"/>
  </si>
  <si>
    <t>●総務委員6</t>
    <phoneticPr fontId="2"/>
  </si>
  <si>
    <t>　　　　</t>
    <phoneticPr fontId="2"/>
  </si>
  <si>
    <t>●記録委員2</t>
    <rPh sb="1" eb="3">
      <t>キロク</t>
    </rPh>
    <rPh sb="3" eb="5">
      <t>イイン</t>
    </rPh>
    <phoneticPr fontId="2"/>
  </si>
  <si>
    <t>●記録委員3</t>
    <rPh sb="1" eb="3">
      <t>キロク</t>
    </rPh>
    <rPh sb="3" eb="5">
      <t>イイン</t>
    </rPh>
    <phoneticPr fontId="2"/>
  </si>
  <si>
    <t>●記録委員4</t>
    <rPh sb="1" eb="3">
      <t>キロク</t>
    </rPh>
    <rPh sb="3" eb="5">
      <t>イイン</t>
    </rPh>
    <phoneticPr fontId="2"/>
  </si>
  <si>
    <t>●記録委員5</t>
    <rPh sb="1" eb="3">
      <t>キロク</t>
    </rPh>
    <rPh sb="3" eb="5">
      <t>イイン</t>
    </rPh>
    <phoneticPr fontId="2"/>
  </si>
  <si>
    <t>●記録委員6</t>
    <rPh sb="1" eb="3">
      <t>キロク</t>
    </rPh>
    <rPh sb="3" eb="5">
      <t>イイン</t>
    </rPh>
    <phoneticPr fontId="2"/>
  </si>
  <si>
    <t>●記録委員7</t>
    <rPh sb="1" eb="3">
      <t>キロク</t>
    </rPh>
    <rPh sb="3" eb="5">
      <t>イイン</t>
    </rPh>
    <phoneticPr fontId="2"/>
  </si>
  <si>
    <t>●記録委員8</t>
    <rPh sb="1" eb="3">
      <t>キロク</t>
    </rPh>
    <rPh sb="3" eb="5">
      <t>イイン</t>
    </rPh>
    <phoneticPr fontId="2"/>
  </si>
  <si>
    <t>●記録委員9</t>
    <rPh sb="1" eb="3">
      <t>キロク</t>
    </rPh>
    <rPh sb="3" eb="5">
      <t>イイン</t>
    </rPh>
    <phoneticPr fontId="2"/>
  </si>
  <si>
    <t>●記録委員10</t>
    <rPh sb="1" eb="3">
      <t>キロク</t>
    </rPh>
    <rPh sb="3" eb="5">
      <t>イイン</t>
    </rPh>
    <phoneticPr fontId="2"/>
  </si>
  <si>
    <t>●審判委員1</t>
    <rPh sb="1" eb="3">
      <t>シンパン</t>
    </rPh>
    <rPh sb="3" eb="5">
      <t>イイン</t>
    </rPh>
    <phoneticPr fontId="2"/>
  </si>
  <si>
    <t>●審判委員2</t>
    <rPh sb="1" eb="3">
      <t>シンパン</t>
    </rPh>
    <rPh sb="3" eb="5">
      <t>イイン</t>
    </rPh>
    <phoneticPr fontId="2"/>
  </si>
  <si>
    <t>●審判委員3</t>
    <rPh sb="1" eb="3">
      <t>シンパン</t>
    </rPh>
    <rPh sb="3" eb="5">
      <t>イイン</t>
    </rPh>
    <phoneticPr fontId="2"/>
  </si>
  <si>
    <t>●審判委員4</t>
    <rPh sb="1" eb="3">
      <t>シンパン</t>
    </rPh>
    <rPh sb="3" eb="5">
      <t>イイン</t>
    </rPh>
    <phoneticPr fontId="2"/>
  </si>
  <si>
    <t>●審判委員5</t>
    <rPh sb="1" eb="3">
      <t>シンパン</t>
    </rPh>
    <rPh sb="3" eb="5">
      <t>イイン</t>
    </rPh>
    <phoneticPr fontId="2"/>
  </si>
  <si>
    <t>●医務委員2</t>
    <rPh sb="1" eb="3">
      <t>イム</t>
    </rPh>
    <rPh sb="3" eb="5">
      <t>イイン</t>
    </rPh>
    <phoneticPr fontId="2"/>
  </si>
  <si>
    <t>●医務委員3</t>
    <rPh sb="1" eb="3">
      <t>イム</t>
    </rPh>
    <rPh sb="3" eb="5">
      <t>イイン</t>
    </rPh>
    <phoneticPr fontId="2"/>
  </si>
  <si>
    <t>●医務委員4</t>
    <rPh sb="1" eb="3">
      <t>イム</t>
    </rPh>
    <rPh sb="3" eb="5">
      <t>イイン</t>
    </rPh>
    <phoneticPr fontId="2"/>
  </si>
  <si>
    <t>●医務委員5</t>
    <rPh sb="1" eb="3">
      <t>イム</t>
    </rPh>
    <rPh sb="3" eb="5">
      <t>イイン</t>
    </rPh>
    <phoneticPr fontId="2"/>
  </si>
  <si>
    <t>●医務委員6</t>
    <rPh sb="1" eb="3">
      <t>イム</t>
    </rPh>
    <rPh sb="3" eb="5">
      <t>イイン</t>
    </rPh>
    <phoneticPr fontId="2"/>
  </si>
  <si>
    <t>●医務委員7</t>
    <rPh sb="1" eb="3">
      <t>イム</t>
    </rPh>
    <rPh sb="3" eb="5">
      <t>イイン</t>
    </rPh>
    <phoneticPr fontId="2"/>
  </si>
  <si>
    <t>●医務委員8</t>
    <rPh sb="1" eb="3">
      <t>イム</t>
    </rPh>
    <rPh sb="3" eb="5">
      <t>イイン</t>
    </rPh>
    <phoneticPr fontId="2"/>
  </si>
  <si>
    <t>●医務委員9</t>
    <rPh sb="1" eb="3">
      <t>イム</t>
    </rPh>
    <rPh sb="3" eb="5">
      <t>イイン</t>
    </rPh>
    <phoneticPr fontId="2"/>
  </si>
  <si>
    <t>●医務委員10</t>
    <rPh sb="1" eb="3">
      <t>イム</t>
    </rPh>
    <rPh sb="3" eb="5">
      <t>イイン</t>
    </rPh>
    <phoneticPr fontId="2"/>
  </si>
  <si>
    <t>■大会実行委員会</t>
    <rPh sb="1" eb="3">
      <t>タイカイ</t>
    </rPh>
    <rPh sb="3" eb="5">
      <t>ジッコウ</t>
    </rPh>
    <rPh sb="5" eb="7">
      <t>イイン</t>
    </rPh>
    <rPh sb="7" eb="8">
      <t>カイ</t>
    </rPh>
    <phoneticPr fontId="2"/>
  </si>
  <si>
    <t>山本　邦之</t>
  </si>
  <si>
    <t/>
  </si>
  <si>
    <t>常深　隼太郎</t>
  </si>
  <si>
    <t>北田　力</t>
  </si>
  <si>
    <t>向井　友一郎</t>
  </si>
  <si>
    <t>斉藤　正樹</t>
  </si>
  <si>
    <t>黒田　浩光</t>
  </si>
  <si>
    <t>丹家　明</t>
  </si>
  <si>
    <t>■試合</t>
    <rPh sb="1" eb="3">
      <t>シアイ</t>
    </rPh>
    <phoneticPr fontId="2"/>
  </si>
  <si>
    <t>第9試合</t>
    <rPh sb="0" eb="1">
      <t>ダイ</t>
    </rPh>
    <rPh sb="2" eb="4">
      <t>シアイ</t>
    </rPh>
    <phoneticPr fontId="2"/>
  </si>
  <si>
    <t>第10試合</t>
    <rPh sb="0" eb="1">
      <t>ダイ</t>
    </rPh>
    <rPh sb="3" eb="5">
      <t>シアイ</t>
    </rPh>
    <phoneticPr fontId="2"/>
  </si>
  <si>
    <t>第　　試合</t>
    <rPh sb="0" eb="1">
      <t>ダイ</t>
    </rPh>
    <rPh sb="3" eb="5">
      <t>シアイ</t>
    </rPh>
    <phoneticPr fontId="2"/>
  </si>
  <si>
    <t>中学/スクール名</t>
    <rPh sb="0" eb="2">
      <t>チュウガク</t>
    </rPh>
    <rPh sb="7" eb="8">
      <t>メイ</t>
    </rPh>
    <phoneticPr fontId="2"/>
  </si>
  <si>
    <t>正式名称</t>
    <rPh sb="0" eb="2">
      <t>セイシキ</t>
    </rPh>
    <rPh sb="2" eb="4">
      <t>メイショウ</t>
    </rPh>
    <phoneticPr fontId="2"/>
  </si>
  <si>
    <t>西神戸RS</t>
    <rPh sb="0" eb="1">
      <t>ニシ</t>
    </rPh>
    <rPh sb="1" eb="3">
      <t>コウベ</t>
    </rPh>
    <phoneticPr fontId="2"/>
  </si>
  <si>
    <t>芦屋RS</t>
    <rPh sb="0" eb="2">
      <t>アシヤ</t>
    </rPh>
    <phoneticPr fontId="2"/>
  </si>
  <si>
    <t>三田RCJ</t>
    <rPh sb="0" eb="2">
      <t>サンダ</t>
    </rPh>
    <phoneticPr fontId="2"/>
  </si>
  <si>
    <t>姫路RS</t>
    <rPh sb="0" eb="2">
      <t>ヒメジ</t>
    </rPh>
    <phoneticPr fontId="2"/>
  </si>
  <si>
    <t>兵庫県RS</t>
    <rPh sb="0" eb="3">
      <t>ヒョウゴケン</t>
    </rPh>
    <phoneticPr fontId="2"/>
  </si>
  <si>
    <t>宝塚RS</t>
    <rPh sb="0" eb="2">
      <t>タカラヅカ</t>
    </rPh>
    <phoneticPr fontId="2"/>
  </si>
  <si>
    <t>川西市RS</t>
    <rPh sb="0" eb="3">
      <t>カワニシシ</t>
    </rPh>
    <phoneticPr fontId="2"/>
  </si>
  <si>
    <t>伊丹RS</t>
    <rPh sb="0" eb="2">
      <t>イタミ</t>
    </rPh>
    <phoneticPr fontId="2"/>
  </si>
  <si>
    <t>尼崎RS</t>
    <rPh sb="0" eb="2">
      <t>アマガサキ</t>
    </rPh>
    <phoneticPr fontId="2"/>
  </si>
  <si>
    <t>芦屋ラグビースクール</t>
  </si>
  <si>
    <t>尼崎ラグビースクール</t>
  </si>
  <si>
    <t>伊丹ラグビースクール</t>
  </si>
  <si>
    <t>川西市ラグビースクール</t>
  </si>
  <si>
    <t>三田ラグビークラブジュニア</t>
  </si>
  <si>
    <t>宝塚ラグビースクール</t>
  </si>
  <si>
    <t>西神戸ラグビースクール</t>
  </si>
  <si>
    <t>姫路ラグビースクール</t>
  </si>
  <si>
    <t>兵庫県ラグビースクール</t>
  </si>
  <si>
    <t>※○○○1に代表（リーダー？）を入力する</t>
    <rPh sb="6" eb="8">
      <t>ダイヒョウ</t>
    </rPh>
    <rPh sb="16" eb="18">
      <t>ニュウリョク</t>
    </rPh>
    <phoneticPr fontId="2"/>
  </si>
  <si>
    <t>高学年</t>
    <rPh sb="0" eb="3">
      <t>コウガクネン</t>
    </rPh>
    <phoneticPr fontId="2"/>
  </si>
  <si>
    <t>第1試合DC</t>
    <rPh sb="0" eb="1">
      <t>ダイ</t>
    </rPh>
    <rPh sb="2" eb="4">
      <t>シアイ</t>
    </rPh>
    <phoneticPr fontId="2"/>
  </si>
  <si>
    <t>ハーフ時間</t>
    <rPh sb="3" eb="5">
      <t>ジカン</t>
    </rPh>
    <phoneticPr fontId="2"/>
  </si>
  <si>
    <t>20分ハーフ</t>
    <rPh sb="2" eb="3">
      <t>フン</t>
    </rPh>
    <phoneticPr fontId="2"/>
  </si>
  <si>
    <t>17分ハーフ</t>
    <rPh sb="2" eb="3">
      <t>フン</t>
    </rPh>
    <phoneticPr fontId="2"/>
  </si>
  <si>
    <t>15分ハーフ</t>
    <rPh sb="2" eb="3">
      <t>フン</t>
    </rPh>
    <phoneticPr fontId="2"/>
  </si>
  <si>
    <t>イレギュラー
サイクル時間</t>
    <phoneticPr fontId="2"/>
  </si>
  <si>
    <t>サイクル</t>
    <phoneticPr fontId="2"/>
  </si>
  <si>
    <t>第11試合</t>
    <rPh sb="0" eb="1">
      <t>ダイ</t>
    </rPh>
    <rPh sb="3" eb="5">
      <t>シアイ</t>
    </rPh>
    <phoneticPr fontId="2"/>
  </si>
  <si>
    <t>第12試合</t>
    <rPh sb="0" eb="1">
      <t>ダイ</t>
    </rPh>
    <rPh sb="3" eb="5">
      <t>シアイ</t>
    </rPh>
    <phoneticPr fontId="2"/>
  </si>
  <si>
    <t>第13試合</t>
    <rPh sb="0" eb="1">
      <t>ダイ</t>
    </rPh>
    <rPh sb="3" eb="5">
      <t>シアイ</t>
    </rPh>
    <phoneticPr fontId="2"/>
  </si>
  <si>
    <t>実施可能数</t>
    <rPh sb="0" eb="2">
      <t>ジッシ</t>
    </rPh>
    <rPh sb="2" eb="4">
      <t>カノウ</t>
    </rPh>
    <rPh sb="4" eb="5">
      <t>スウ</t>
    </rPh>
    <phoneticPr fontId="2"/>
  </si>
  <si>
    <t>8試合</t>
    <rPh sb="1" eb="3">
      <t>シアイ</t>
    </rPh>
    <phoneticPr fontId="2"/>
  </si>
  <si>
    <t>9試合</t>
    <rPh sb="1" eb="3">
      <t>シアイ</t>
    </rPh>
    <phoneticPr fontId="2"/>
  </si>
  <si>
    <t>10試合</t>
    <rPh sb="2" eb="4">
      <t>シアイ</t>
    </rPh>
    <phoneticPr fontId="2"/>
  </si>
  <si>
    <t>試合実施が可能な時間（片付考慮）</t>
    <rPh sb="0" eb="2">
      <t>シアイ</t>
    </rPh>
    <rPh sb="2" eb="4">
      <t>ジッシ</t>
    </rPh>
    <rPh sb="5" eb="7">
      <t>カノウ</t>
    </rPh>
    <rPh sb="8" eb="10">
      <t>ジカン</t>
    </rPh>
    <rPh sb="11" eb="13">
      <t>カタヅ</t>
    </rPh>
    <rPh sb="13" eb="15">
      <t>コウリョ</t>
    </rPh>
    <phoneticPr fontId="2"/>
  </si>
  <si>
    <t>試合実施が不可能な時間（片付考慮）</t>
    <rPh sb="0" eb="2">
      <t>シアイ</t>
    </rPh>
    <rPh sb="2" eb="4">
      <t>ジッシ</t>
    </rPh>
    <rPh sb="5" eb="8">
      <t>フカノウ</t>
    </rPh>
    <rPh sb="9" eb="11">
      <t>ジカン</t>
    </rPh>
    <rPh sb="12" eb="14">
      <t>カタヅ</t>
    </rPh>
    <rPh sb="14" eb="16">
      <t>コウリョ</t>
    </rPh>
    <phoneticPr fontId="2"/>
  </si>
  <si>
    <t>入力欄</t>
    <rPh sb="0" eb="2">
      <t>ニュウリョク</t>
    </rPh>
    <rPh sb="2" eb="3">
      <t>ラン</t>
    </rPh>
    <phoneticPr fontId="2"/>
  </si>
  <si>
    <t>←15分ハーフは↓を考慮するとこの試合が最終試合にするのが望ましい？</t>
    <rPh sb="3" eb="4">
      <t>フン</t>
    </rPh>
    <rPh sb="10" eb="12">
      <t>コウリョ</t>
    </rPh>
    <rPh sb="17" eb="19">
      <t>シアイ</t>
    </rPh>
    <rPh sb="20" eb="22">
      <t>サイシュウ</t>
    </rPh>
    <rPh sb="22" eb="24">
      <t>シアイ</t>
    </rPh>
    <rPh sb="29" eb="30">
      <t>ノゾ</t>
    </rPh>
    <phoneticPr fontId="2"/>
  </si>
  <si>
    <t>←15分ハーフは終了が15:25分なので15:50撤収は厳しい？</t>
    <rPh sb="3" eb="4">
      <t>フン</t>
    </rPh>
    <rPh sb="8" eb="10">
      <t>シュウリョウ</t>
    </rPh>
    <rPh sb="16" eb="17">
      <t>フン</t>
    </rPh>
    <rPh sb="25" eb="27">
      <t>テッシュウ</t>
    </rPh>
    <rPh sb="28" eb="29">
      <t>キビ</t>
    </rPh>
    <phoneticPr fontId="2"/>
  </si>
  <si>
    <t>■ルール年度</t>
    <rPh sb="4" eb="6">
      <t>ネンド</t>
    </rPh>
    <phoneticPr fontId="2"/>
  </si>
  <si>
    <t>※「試合用メンバー表」の保護パスワードは「hrsu」です</t>
    <rPh sb="2" eb="4">
      <t>シアイ</t>
    </rPh>
    <rPh sb="4" eb="5">
      <t>ヨウ</t>
    </rPh>
    <rPh sb="9" eb="10">
      <t>ヒョウ</t>
    </rPh>
    <rPh sb="12" eb="14">
      <t>ホゴ</t>
    </rPh>
    <phoneticPr fontId="2"/>
  </si>
  <si>
    <t>田中　康憲</t>
    <rPh sb="0" eb="2">
      <t>タナカ</t>
    </rPh>
    <rPh sb="3" eb="5">
      <t>ヤスノリ</t>
    </rPh>
    <phoneticPr fontId="2"/>
  </si>
  <si>
    <t>■時間計算A</t>
    <rPh sb="1" eb="3">
      <t>ジカン</t>
    </rPh>
    <rPh sb="3" eb="5">
      <t>ケイサン</t>
    </rPh>
    <phoneticPr fontId="2"/>
  </si>
  <si>
    <t>■時間計算B</t>
    <rPh sb="1" eb="3">
      <t>ジカン</t>
    </rPh>
    <rPh sb="3" eb="5">
      <t>ケイサン</t>
    </rPh>
    <phoneticPr fontId="2"/>
  </si>
  <si>
    <t>監督</t>
    <rPh sb="0" eb="2">
      <t>カントク</t>
    </rPh>
    <phoneticPr fontId="2"/>
  </si>
  <si>
    <t>山田</t>
    <rPh sb="0" eb="2">
      <t>ヤマダ</t>
    </rPh>
    <phoneticPr fontId="2"/>
  </si>
  <si>
    <t>植田</t>
    <rPh sb="0" eb="2">
      <t>ウエダ</t>
    </rPh>
    <phoneticPr fontId="2"/>
  </si>
  <si>
    <t>上野</t>
    <rPh sb="0" eb="2">
      <t>ウエノ</t>
    </rPh>
    <phoneticPr fontId="2"/>
  </si>
  <si>
    <t>伍々</t>
    <rPh sb="0" eb="2">
      <t>ゴゴ</t>
    </rPh>
    <phoneticPr fontId="2"/>
  </si>
  <si>
    <t>小牧</t>
    <rPh sb="0" eb="2">
      <t>コマキ</t>
    </rPh>
    <phoneticPr fontId="2"/>
  </si>
  <si>
    <t>※1、2日目は50分サイクル、3日、4日目はイレギュラー</t>
    <rPh sb="4" eb="5">
      <t>ニチ</t>
    </rPh>
    <rPh sb="5" eb="6">
      <t>メ</t>
    </rPh>
    <rPh sb="9" eb="10">
      <t>フン</t>
    </rPh>
    <rPh sb="16" eb="17">
      <t>ニチ</t>
    </rPh>
    <rPh sb="19" eb="20">
      <t>ニチ</t>
    </rPh>
    <rPh sb="20" eb="21">
      <t>メ</t>
    </rPh>
    <phoneticPr fontId="2"/>
  </si>
  <si>
    <t>神戸RCU</t>
    <rPh sb="0" eb="2">
      <t>コウベ</t>
    </rPh>
    <phoneticPr fontId="2"/>
  </si>
  <si>
    <t>西宮ジュニアラグビークラブ</t>
    <phoneticPr fontId="2"/>
  </si>
  <si>
    <t>西宮JRC</t>
    <rPh sb="0" eb="2">
      <t>ニシノミヤ</t>
    </rPh>
    <phoneticPr fontId="2"/>
  </si>
  <si>
    <t>後藤</t>
    <rPh sb="0" eb="2">
      <t>ゴトウ</t>
    </rPh>
    <phoneticPr fontId="2"/>
  </si>
  <si>
    <t>■大会副委員長</t>
    <rPh sb="1" eb="3">
      <t>タイカイ</t>
    </rPh>
    <rPh sb="3" eb="4">
      <t>フク</t>
    </rPh>
    <rPh sb="4" eb="7">
      <t>イインチョウ</t>
    </rPh>
    <phoneticPr fontId="2"/>
  </si>
  <si>
    <t>神戸ラグビークラブユニオン</t>
    <phoneticPr fontId="2"/>
  </si>
  <si>
    <t>●競技委員2</t>
    <rPh sb="1" eb="3">
      <t>キョウギ</t>
    </rPh>
    <rPh sb="3" eb="5">
      <t>イイン</t>
    </rPh>
    <phoneticPr fontId="2"/>
  </si>
  <si>
    <t>●競技委員3</t>
    <rPh sb="1" eb="3">
      <t>キョウギ</t>
    </rPh>
    <rPh sb="3" eb="5">
      <t>イイン</t>
    </rPh>
    <phoneticPr fontId="2"/>
  </si>
  <si>
    <t>●競技委員4</t>
    <rPh sb="1" eb="3">
      <t>キョウギ</t>
    </rPh>
    <rPh sb="3" eb="5">
      <t>イイン</t>
    </rPh>
    <phoneticPr fontId="2"/>
  </si>
  <si>
    <t>●競技委員5</t>
    <rPh sb="1" eb="3">
      <t>キョウギ</t>
    </rPh>
    <rPh sb="3" eb="5">
      <t>イイン</t>
    </rPh>
    <phoneticPr fontId="2"/>
  </si>
  <si>
    <t>●競技委員6</t>
    <rPh sb="1" eb="3">
      <t>キョウギ</t>
    </rPh>
    <rPh sb="3" eb="5">
      <t>イイン</t>
    </rPh>
    <phoneticPr fontId="2"/>
  </si>
  <si>
    <t>●競技委員7</t>
    <rPh sb="1" eb="3">
      <t>キョウギ</t>
    </rPh>
    <rPh sb="3" eb="5">
      <t>イイン</t>
    </rPh>
    <phoneticPr fontId="2"/>
  </si>
  <si>
    <t>●競技委員8</t>
    <rPh sb="1" eb="3">
      <t>キョウギ</t>
    </rPh>
    <rPh sb="3" eb="5">
      <t>イイン</t>
    </rPh>
    <phoneticPr fontId="2"/>
  </si>
  <si>
    <t>●競技委員9</t>
    <rPh sb="1" eb="3">
      <t>キョウギ</t>
    </rPh>
    <rPh sb="3" eb="5">
      <t>イイン</t>
    </rPh>
    <phoneticPr fontId="2"/>
  </si>
  <si>
    <t>●競技委員10</t>
    <rPh sb="1" eb="3">
      <t>キョウギ</t>
    </rPh>
    <rPh sb="3" eb="5">
      <t>イイン</t>
    </rPh>
    <phoneticPr fontId="2"/>
  </si>
  <si>
    <t>八十嶋　仁</t>
    <rPh sb="0" eb="3">
      <t>ヤソジマ</t>
    </rPh>
    <rPh sb="4" eb="5">
      <t>ヒトシ</t>
    </rPh>
    <phoneticPr fontId="2"/>
  </si>
  <si>
    <t>明石加古川ラグビークラブ</t>
    <rPh sb="2" eb="5">
      <t>カコガワ</t>
    </rPh>
    <phoneticPr fontId="2"/>
  </si>
  <si>
    <t>明石加古川RC</t>
    <rPh sb="0" eb="2">
      <t>アカシ</t>
    </rPh>
    <rPh sb="2" eb="5">
      <t>カコガワ</t>
    </rPh>
    <phoneticPr fontId="2"/>
  </si>
  <si>
    <t>播州ラクビークラブ</t>
    <rPh sb="0" eb="2">
      <t>バンシュウ</t>
    </rPh>
    <phoneticPr fontId="2"/>
  </si>
  <si>
    <t>神戸ファストジャイロジュニア</t>
    <phoneticPr fontId="2"/>
  </si>
  <si>
    <t>播州RC</t>
    <rPh sb="0" eb="2">
      <t>バンシュウ</t>
    </rPh>
    <phoneticPr fontId="2"/>
  </si>
  <si>
    <t>神戸FSJ</t>
    <rPh sb="0" eb="2">
      <t>コウベ</t>
    </rPh>
    <phoneticPr fontId="2"/>
  </si>
  <si>
    <t>渡辺</t>
    <rPh sb="0" eb="2">
      <t>ワタナベ</t>
    </rPh>
    <phoneticPr fontId="2"/>
  </si>
  <si>
    <t>高野</t>
    <rPh sb="0" eb="2">
      <t>タカノ</t>
    </rPh>
    <phoneticPr fontId="2"/>
  </si>
  <si>
    <t>百合野</t>
    <rPh sb="0" eb="3">
      <t>ユリノ</t>
    </rPh>
    <phoneticPr fontId="2"/>
  </si>
  <si>
    <t>合同</t>
    <rPh sb="0" eb="2">
      <t>ゴウドウ</t>
    </rPh>
    <phoneticPr fontId="2"/>
  </si>
  <si>
    <t>姫路RS＋播州RC</t>
    <rPh sb="0" eb="2">
      <t>ヒメジ</t>
    </rPh>
    <rPh sb="5" eb="7">
      <t>バンシュウ</t>
    </rPh>
    <phoneticPr fontId="2"/>
  </si>
  <si>
    <t>合同 (姫路RS＋播州RC)</t>
    <rPh sb="0" eb="2">
      <t>ゴウドウ</t>
    </rPh>
    <rPh sb="4" eb="6">
      <t>ヒメジ</t>
    </rPh>
    <rPh sb="9" eb="11">
      <t>バンシュウ</t>
    </rPh>
    <phoneticPr fontId="2"/>
  </si>
  <si>
    <t>鈴木　啓成</t>
    <rPh sb="0" eb="2">
      <t>スズキ</t>
    </rPh>
    <rPh sb="3" eb="5">
      <t>ケイセイ</t>
    </rPh>
    <phoneticPr fontId="2"/>
  </si>
  <si>
    <t>岡田　文明　</t>
    <rPh sb="0" eb="2">
      <t>オカダ</t>
    </rPh>
    <rPh sb="3" eb="5">
      <t>フミアキ</t>
    </rPh>
    <phoneticPr fontId="2"/>
  </si>
  <si>
    <t>《チャンピオンシップトーナメント》</t>
    <phoneticPr fontId="2"/>
  </si>
  <si>
    <t>《プレートトーナメント》</t>
    <phoneticPr fontId="2"/>
  </si>
  <si>
    <t>姫路</t>
    <rPh sb="0" eb="2">
      <t>ヒメジ</t>
    </rPh>
    <phoneticPr fontId="2"/>
  </si>
  <si>
    <t>3日目</t>
    <rPh sb="1" eb="3">
      <t>カメ</t>
    </rPh>
    <phoneticPr fontId="2"/>
  </si>
  <si>
    <t>高学年：プール戦初日</t>
    <rPh sb="0" eb="1">
      <t>コウ</t>
    </rPh>
    <rPh sb="7" eb="8">
      <t>セン</t>
    </rPh>
    <rPh sb="8" eb="10">
      <t>ショニチ</t>
    </rPh>
    <phoneticPr fontId="2"/>
  </si>
  <si>
    <t>高学年：プール戦2日目</t>
    <rPh sb="0" eb="1">
      <t>コウ</t>
    </rPh>
    <rPh sb="7" eb="8">
      <t>セン</t>
    </rPh>
    <rPh sb="9" eb="11">
      <t>カメ</t>
    </rPh>
    <phoneticPr fontId="2"/>
  </si>
  <si>
    <t>高学年：プール戦3日目</t>
    <rPh sb="0" eb="1">
      <t>コウ</t>
    </rPh>
    <rPh sb="7" eb="8">
      <t>セン</t>
    </rPh>
    <rPh sb="9" eb="11">
      <t>カメ</t>
    </rPh>
    <phoneticPr fontId="2"/>
  </si>
  <si>
    <t>日岡山</t>
    <rPh sb="0" eb="3">
      <t>ヒオカヤマ</t>
    </rPh>
    <phoneticPr fontId="2"/>
  </si>
  <si>
    <t>灘浜</t>
    <rPh sb="0" eb="2">
      <t>ナダハマ</t>
    </rPh>
    <phoneticPr fontId="2"/>
  </si>
  <si>
    <t>4日目</t>
    <rPh sb="1" eb="3">
      <t>カメ</t>
    </rPh>
    <phoneticPr fontId="2"/>
  </si>
  <si>
    <t>（日）</t>
    <rPh sb="1" eb="2">
      <t>ヒ</t>
    </rPh>
    <phoneticPr fontId="2"/>
  </si>
  <si>
    <t>決勝トーナメント</t>
    <rPh sb="0" eb="2">
      <t>ケッショウ</t>
    </rPh>
    <phoneticPr fontId="2"/>
  </si>
  <si>
    <t>三木防災</t>
    <rPh sb="0" eb="4">
      <t>ミキボウサイ</t>
    </rPh>
    <phoneticPr fontId="2"/>
  </si>
  <si>
    <t>姫路球技スポーツセンター</t>
    <rPh sb="0" eb="2">
      <t>ヒメジ</t>
    </rPh>
    <rPh sb="2" eb="4">
      <t>キュウギ</t>
    </rPh>
    <phoneticPr fontId="2"/>
  </si>
  <si>
    <t>今堀</t>
    <rPh sb="0" eb="2">
      <t>イマホリ</t>
    </rPh>
    <phoneticPr fontId="2"/>
  </si>
  <si>
    <t>八木</t>
    <rPh sb="0" eb="2">
      <t>ヤギ</t>
    </rPh>
    <phoneticPr fontId="2"/>
  </si>
  <si>
    <t>小倉</t>
    <rPh sb="0" eb="2">
      <t>オグラ</t>
    </rPh>
    <phoneticPr fontId="2"/>
  </si>
  <si>
    <t>姫路市立球技ｽﾎﾟｰﾂｾﾝﾀｰ</t>
    <rPh sb="0" eb="2">
      <t>ヒメジ</t>
    </rPh>
    <rPh sb="2" eb="4">
      <t>シリツ</t>
    </rPh>
    <rPh sb="4" eb="6">
      <t>キュウギ</t>
    </rPh>
    <phoneticPr fontId="2"/>
  </si>
  <si>
    <t>日岡山G</t>
    <rPh sb="0" eb="3">
      <t>ヒオカヤマ</t>
    </rPh>
    <phoneticPr fontId="2"/>
  </si>
  <si>
    <t>三木防災G</t>
    <rPh sb="0" eb="4">
      <t>ミキボウサイ</t>
    </rPh>
    <phoneticPr fontId="2"/>
  </si>
  <si>
    <t>宝塚雲雀丘G</t>
    <rPh sb="0" eb="2">
      <t>タカラヅカ</t>
    </rPh>
    <rPh sb="2" eb="5">
      <t>ヒバリガオカ</t>
    </rPh>
    <phoneticPr fontId="2"/>
  </si>
  <si>
    <t>低学年</t>
    <rPh sb="0" eb="3">
      <t>テイガクネン</t>
    </rPh>
    <phoneticPr fontId="2"/>
  </si>
  <si>
    <t>雲雀丘</t>
    <rPh sb="0" eb="3">
      <t>ヒバリガオカ</t>
    </rPh>
    <phoneticPr fontId="2"/>
  </si>
  <si>
    <t>5日目</t>
    <rPh sb="1" eb="3">
      <t>カメ</t>
    </rPh>
    <phoneticPr fontId="2"/>
  </si>
  <si>
    <t>駐車場</t>
    <rPh sb="0" eb="3">
      <t>チュウシャジョウ</t>
    </rPh>
    <phoneticPr fontId="2"/>
  </si>
  <si>
    <t>大会実行委員・中学生委員は第1試合開始の30分前にﾌﾞﾘｰﾌｨﾝｸﾞを行います。</t>
    <rPh sb="13" eb="14">
      <t>ダイ</t>
    </rPh>
    <rPh sb="15" eb="17">
      <t>シアイ</t>
    </rPh>
    <rPh sb="17" eb="19">
      <t>カイシ</t>
    </rPh>
    <rPh sb="22" eb="23">
      <t>フン</t>
    </rPh>
    <rPh sb="23" eb="24">
      <t>マエ</t>
    </rPh>
    <rPh sb="35" eb="36">
      <t>オコナ</t>
    </rPh>
    <phoneticPr fontId="2"/>
  </si>
  <si>
    <t>宝塚雲雀丘グラウンド</t>
    <rPh sb="0" eb="2">
      <t>タカラヅカ</t>
    </rPh>
    <rPh sb="2" eb="5">
      <t>ヒバリガオカ</t>
    </rPh>
    <phoneticPr fontId="2"/>
  </si>
  <si>
    <t>灘浜グラウンド</t>
    <rPh sb="0" eb="2">
      <t>ナダハマ</t>
    </rPh>
    <phoneticPr fontId="2"/>
  </si>
  <si>
    <t>日岡山公園グラウンド</t>
    <rPh sb="0" eb="1">
      <t>ヒ</t>
    </rPh>
    <rPh sb="1" eb="3">
      <t>オカヤマ</t>
    </rPh>
    <rPh sb="3" eb="5">
      <t>コウエン</t>
    </rPh>
    <phoneticPr fontId="2"/>
  </si>
  <si>
    <t>※脳震盪、骨折等ドクター介入が必要な場合は時間を止め選手救護に勤める</t>
    <phoneticPr fontId="2"/>
  </si>
  <si>
    <t>レフリーの判断によりやむを得ずカードが出された場合は以下の通りとする</t>
    <phoneticPr fontId="2"/>
  </si>
  <si>
    <t>イエローカード：試合時間の1/4の時間退場処分（２０分ハーフで５分間のシンビン）</t>
  </si>
  <si>
    <t>レッドーカード：退場処分（該当選手の競技復帰は認めない）</t>
  </si>
  <si>
    <t>※レッドガード該当チーム：イエローカード同様試合時間の1/4の時間経過後代わりの選手投入を認める</t>
    <phoneticPr fontId="2"/>
  </si>
  <si>
    <t>リザーブメンバーが無くレッドカードが出されたチームは特例として該当選手の復帰を認める</t>
    <phoneticPr fontId="2"/>
  </si>
  <si>
    <t>カードが出た選手の処遇に関しては試合後専門委員会で協議を行う</t>
  </si>
  <si>
    <t>イエロー、レッドカードについて</t>
    <phoneticPr fontId="2"/>
  </si>
  <si>
    <t>試合時間について</t>
    <phoneticPr fontId="2"/>
  </si>
  <si>
    <t>選手交代について</t>
    <phoneticPr fontId="2"/>
  </si>
  <si>
    <t>確認事項</t>
    <rPh sb="0" eb="2">
      <t>カクニン</t>
    </rPh>
    <phoneticPr fontId="2"/>
  </si>
  <si>
    <t>各チーム試合球を２球用意する</t>
    <rPh sb="0" eb="1">
      <t>カク</t>
    </rPh>
    <rPh sb="4" eb="6">
      <t>シアイ</t>
    </rPh>
    <rPh sb="6" eb="7">
      <t>キュウ</t>
    </rPh>
    <rPh sb="9" eb="10">
      <t>キュウ</t>
    </rPh>
    <rPh sb="10" eb="12">
      <t>ヨウイ</t>
    </rPh>
    <phoneticPr fontId="2"/>
  </si>
  <si>
    <t>決勝トーナメント組合せ</t>
  </si>
  <si>
    <t>参加チーム</t>
  </si>
  <si>
    <t>【芦屋ＲＳ】</t>
  </si>
  <si>
    <t>【尼崎ＲＳ】</t>
  </si>
  <si>
    <t>【伊丹ＲＳ】</t>
  </si>
  <si>
    <t>【川西市ＲＳ】</t>
  </si>
  <si>
    <t>【神戸ＲＣＵ】</t>
  </si>
  <si>
    <t>【三田ＲＣＪ】</t>
  </si>
  <si>
    <t>【宝塚ＲＳ】</t>
  </si>
  <si>
    <t>【西宮ＪＲＣ】</t>
  </si>
  <si>
    <t>【西神戸ＲＳ】</t>
  </si>
  <si>
    <t>【兵庫県ＲＳ】</t>
  </si>
  <si>
    <t>【姫路ＲＳ】</t>
    <rPh sb="1" eb="3">
      <t>ヒメジ</t>
    </rPh>
    <phoneticPr fontId="2"/>
  </si>
  <si>
    <t>【ＲＳ合同】</t>
    <phoneticPr fontId="2"/>
  </si>
  <si>
    <t>B4位</t>
    <rPh sb="2" eb="3">
      <t>イ</t>
    </rPh>
    <phoneticPr fontId="2"/>
  </si>
  <si>
    <t>対</t>
  </si>
  <si>
    <t>プール戦（予選リーグ）</t>
  </si>
  <si>
    <t>Ａプール　（３チーム）</t>
  </si>
  <si>
    <t>【Ａ　　１】</t>
  </si>
  <si>
    <t>【Ａ　　２】</t>
  </si>
  <si>
    <t>【Ａ　　３】</t>
  </si>
  <si>
    <t>【Ｂ　１】</t>
  </si>
  <si>
    <t>【Ｂ　２】</t>
  </si>
  <si>
    <t>【Ｂ　３】</t>
  </si>
  <si>
    <t>＊各試合後に３位及び優勝・準優勝の表彰を行います。</t>
  </si>
  <si>
    <t>【Ｃ　１】</t>
  </si>
  <si>
    <t>【Ｃ　２】</t>
  </si>
  <si>
    <t>【Ｃ　３】</t>
  </si>
  <si>
    <r>
      <t>プ ー ル 戦 組 合 せ</t>
    </r>
    <r>
      <rPr>
        <sz val="16"/>
        <rFont val="ＭＳ Ｐゴシック"/>
        <family val="3"/>
        <charset val="128"/>
      </rPr>
      <t>　　　（予選リーグ）</t>
    </r>
  </si>
  <si>
    <t>各　決　勝　トーナメント</t>
    <phoneticPr fontId="2"/>
  </si>
  <si>
    <t>最終順位</t>
    <rPh sb="0" eb="4">
      <t>サイシュウジュンイ</t>
    </rPh>
    <phoneticPr fontId="2"/>
  </si>
  <si>
    <t>A2</t>
    <phoneticPr fontId="2"/>
  </si>
  <si>
    <t>B1</t>
    <phoneticPr fontId="2"/>
  </si>
  <si>
    <t>B3</t>
    <phoneticPr fontId="2"/>
  </si>
  <si>
    <t>C1</t>
    <phoneticPr fontId="2"/>
  </si>
  <si>
    <t>C3</t>
    <phoneticPr fontId="2"/>
  </si>
  <si>
    <t>A3</t>
    <phoneticPr fontId="2"/>
  </si>
  <si>
    <t>B2</t>
    <phoneticPr fontId="2"/>
  </si>
  <si>
    <t>B4</t>
    <phoneticPr fontId="2"/>
  </si>
  <si>
    <t>C2</t>
    <phoneticPr fontId="2"/>
  </si>
  <si>
    <t>C4</t>
    <phoneticPr fontId="2"/>
  </si>
  <si>
    <t>Ａ１位</t>
  </si>
  <si>
    <t>Ｂ１位</t>
  </si>
  <si>
    <t>Ｃ１位</t>
  </si>
  <si>
    <t>A1</t>
    <phoneticPr fontId="2"/>
  </si>
  <si>
    <t>Ａ２位</t>
  </si>
  <si>
    <t>Ｂ２位</t>
  </si>
  <si>
    <t>Ｃ２位</t>
  </si>
  <si>
    <t>駐車場係時間</t>
    <rPh sb="0" eb="3">
      <t>チュウシャジョウ</t>
    </rPh>
    <rPh sb="3" eb="4">
      <t>カカリ</t>
    </rPh>
    <rPh sb="4" eb="6">
      <t>ジカン</t>
    </rPh>
    <phoneticPr fontId="2"/>
  </si>
  <si>
    <t>月日：会場</t>
  </si>
  <si>
    <t>ドレスチェック</t>
  </si>
  <si>
    <t>キックオフ</t>
  </si>
  <si>
    <t>対　　　　　戦</t>
  </si>
  <si>
    <t>準備
片付け</t>
  </si>
  <si>
    <t>ﾚﾌﾘｰ</t>
  </si>
  <si>
    <t>タッチジャッジ</t>
  </si>
  <si>
    <t>～</t>
    <phoneticPr fontId="2"/>
  </si>
  <si>
    <t>第１試合</t>
  </si>
  <si>
    <t>〇</t>
    <phoneticPr fontId="2"/>
  </si>
  <si>
    <t>第２試合</t>
  </si>
  <si>
    <t>第３試合</t>
  </si>
  <si>
    <t>第４試合</t>
  </si>
  <si>
    <t>第５試合</t>
  </si>
  <si>
    <t>第６試合</t>
  </si>
  <si>
    <t>第７試合</t>
  </si>
  <si>
    <t>第8試合</t>
    <phoneticPr fontId="2"/>
  </si>
  <si>
    <t>対</t>
    <rPh sb="0" eb="1">
      <t>タイ</t>
    </rPh>
    <phoneticPr fontId="2"/>
  </si>
  <si>
    <t>第1試合</t>
  </si>
  <si>
    <t>第2試合</t>
  </si>
  <si>
    <t>第3試合</t>
  </si>
  <si>
    <t>第4試合</t>
  </si>
  <si>
    <t>第5試合</t>
  </si>
  <si>
    <t>第6試合</t>
  </si>
  <si>
    <t>第7試合</t>
  </si>
  <si>
    <t>第8試合</t>
  </si>
  <si>
    <t>Ｂプール　（３チーム）</t>
    <phoneticPr fontId="2"/>
  </si>
  <si>
    <t>Ｃプール　（３チーム）</t>
    <phoneticPr fontId="2"/>
  </si>
  <si>
    <t>Aプール</t>
  </si>
  <si>
    <t>勝　　　敗</t>
  </si>
  <si>
    <t>順　　位</t>
  </si>
  <si>
    <t>Bプール</t>
    <phoneticPr fontId="2"/>
  </si>
  <si>
    <t>Cプール</t>
    <phoneticPr fontId="2"/>
  </si>
  <si>
    <t>※春季大会優勝チームは決勝トーナメントから参加</t>
    <rPh sb="1" eb="5">
      <t>シュンキタイカイ</t>
    </rPh>
    <rPh sb="5" eb="7">
      <t>ユウショウ</t>
    </rPh>
    <rPh sb="11" eb="13">
      <t>ケッショウ</t>
    </rPh>
    <rPh sb="21" eb="23">
      <t>サンカ</t>
    </rPh>
    <phoneticPr fontId="2"/>
  </si>
  <si>
    <t>【Ａ　　４】</t>
    <phoneticPr fontId="2"/>
  </si>
  <si>
    <t>【Ｂ　４】</t>
    <phoneticPr fontId="2"/>
  </si>
  <si>
    <t>【Ｃ　４】</t>
    <phoneticPr fontId="2"/>
  </si>
  <si>
    <t>A4</t>
    <phoneticPr fontId="2"/>
  </si>
  <si>
    <t>春季優勝</t>
    <rPh sb="0" eb="2">
      <t>シュンキ</t>
    </rPh>
    <rPh sb="2" eb="4">
      <t>ユウショウ</t>
    </rPh>
    <phoneticPr fontId="2"/>
  </si>
  <si>
    <t>チャンピオンシップトーナメント</t>
    <phoneticPr fontId="2"/>
  </si>
  <si>
    <t>3位最多得点</t>
    <rPh sb="1" eb="2">
      <t>イ</t>
    </rPh>
    <rPh sb="2" eb="4">
      <t>サイタ</t>
    </rPh>
    <rPh sb="4" eb="6">
      <t>トクテン</t>
    </rPh>
    <phoneticPr fontId="2"/>
  </si>
  <si>
    <t>９位　１０位　決定戦</t>
    <rPh sb="1" eb="2">
      <t>イ</t>
    </rPh>
    <rPh sb="5" eb="6">
      <t>イ</t>
    </rPh>
    <rPh sb="7" eb="9">
      <t>ケッテイ</t>
    </rPh>
    <rPh sb="9" eb="10">
      <t>セン</t>
    </rPh>
    <phoneticPr fontId="2"/>
  </si>
  <si>
    <t>１１位以下順位決定戦</t>
    <rPh sb="2" eb="3">
      <t>イ</t>
    </rPh>
    <rPh sb="3" eb="5">
      <t>イカ</t>
    </rPh>
    <rPh sb="5" eb="7">
      <t>ジュンイ</t>
    </rPh>
    <rPh sb="7" eb="10">
      <t>ケッテイセン</t>
    </rPh>
    <phoneticPr fontId="2"/>
  </si>
  <si>
    <t>ｸﾞﾙｰﾌﾟ３位</t>
    <phoneticPr fontId="2"/>
  </si>
  <si>
    <t>A４位</t>
    <rPh sb="2" eb="3">
      <t>イ</t>
    </rPh>
    <phoneticPr fontId="2"/>
  </si>
  <si>
    <t>C4位</t>
    <rPh sb="2" eb="3">
      <t>イ</t>
    </rPh>
    <phoneticPr fontId="2"/>
  </si>
  <si>
    <t>9位決</t>
    <rPh sb="1" eb="2">
      <t>イ</t>
    </rPh>
    <rPh sb="2" eb="3">
      <t>ケツ</t>
    </rPh>
    <phoneticPr fontId="2"/>
  </si>
  <si>
    <t>13位決</t>
    <rPh sb="2" eb="3">
      <t>イ</t>
    </rPh>
    <rPh sb="3" eb="4">
      <t>ケツ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</si>
  <si>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</si>
  <si>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三田RCJ／宝塚RS／西神戸RS／西宮JRC／兵庫県RS／姫路RS</t>
    <phoneticPr fontId="2"/>
  </si>
  <si>
    <t>プール戦結果をもとに、各順位の決勝トーナメントを実施</t>
    <phoneticPr fontId="2"/>
  </si>
  <si>
    <t>WORLD　RUGBY発行競技規則ならびに財団法人日本ラグビーフットボール協会制定の</t>
    <phoneticPr fontId="2"/>
  </si>
  <si>
    <t>秋季大会実施方法</t>
    <rPh sb="0" eb="2">
      <t>シュウキ</t>
    </rPh>
    <phoneticPr fontId="2"/>
  </si>
  <si>
    <t>※春大会優勝チームは決勝トーナメントより参加（全国大会出場予定の為）</t>
    <phoneticPr fontId="2"/>
  </si>
  <si>
    <t>３グループ（４チームごと）のプール戦（リーグ）を実施</t>
    <rPh sb="24" eb="26">
      <t>ジッシ</t>
    </rPh>
    <phoneticPr fontId="2"/>
  </si>
  <si>
    <t>プール戦２位の３チームとプール戦３位最多得点チームの計４チームでのトーナメント</t>
    <rPh sb="26" eb="27">
      <t>ケイ</t>
    </rPh>
    <phoneticPr fontId="2"/>
  </si>
  <si>
    <t>プール戦１位の３チームと春季大会優勝チームの計４チームでのトーナメント戦</t>
    <rPh sb="22" eb="23">
      <t>ケイ</t>
    </rPh>
    <phoneticPr fontId="2"/>
  </si>
  <si>
    <t>《順位決定戦》</t>
    <phoneticPr fontId="2"/>
  </si>
  <si>
    <t>プレートトーナメントに進出したチームを除いた、残り２チームで９位、１０位決定戦</t>
    <rPh sb="19" eb="20">
      <t>ノゾ</t>
    </rPh>
    <phoneticPr fontId="2"/>
  </si>
  <si>
    <t>プール戦４位の３チームで順位決定戦</t>
    <phoneticPr fontId="2"/>
  </si>
  <si>
    <t>①勝ち点制（勝利4点　敗戦0点　引き分け２点</t>
    <phoneticPr fontId="2"/>
  </si>
  <si>
    <t>プール戦順位決定方法</t>
    <phoneticPr fontId="2"/>
  </si>
  <si>
    <t>③上記が全て同じな場合は抽選とする</t>
    <phoneticPr fontId="2"/>
  </si>
  <si>
    <t>決勝トーナメントで同点の場合は、①当該チームのトライ数　／　②抽選　の準で次戦への進出を決定する。</t>
    <phoneticPr fontId="2"/>
  </si>
  <si>
    <t>トーナメント順位決定方法</t>
    <phoneticPr fontId="2"/>
  </si>
  <si>
    <t>選手交代は人数制限をしない。</t>
    <phoneticPr fontId="2"/>
  </si>
  <si>
    <t>既定の選手交代用紙を使用し、第３ARに申請を行う事</t>
    <rPh sb="0" eb="2">
      <t>キテイ</t>
    </rPh>
    <rPh sb="3" eb="9">
      <t>センシュコウタイヨウシ</t>
    </rPh>
    <rPh sb="10" eb="12">
      <t>シヨウ</t>
    </rPh>
    <rPh sb="14" eb="15">
      <t>ダイ</t>
    </rPh>
    <rPh sb="19" eb="21">
      <t>シンセイ</t>
    </rPh>
    <rPh sb="22" eb="23">
      <t>オコナ</t>
    </rPh>
    <rPh sb="24" eb="25">
      <t>コト</t>
    </rPh>
    <phoneticPr fontId="2"/>
  </si>
  <si>
    <t>最新ジュニア・ラグビー規則に準ずる</t>
    <phoneticPr fontId="2"/>
  </si>
  <si>
    <t>３位決定戦・決勝戦での同点の場合、双方３位・優勝とする</t>
    <phoneticPr fontId="2"/>
  </si>
  <si>
    <t>負傷時の交代はリザーブ選手からの交代を優先するが、いなくなった場合は</t>
    <phoneticPr fontId="2"/>
  </si>
  <si>
    <t>上記により時間止める場合は第３ARより本部へ報告する　（本部より該当チームへ連絡）</t>
    <phoneticPr fontId="2"/>
  </si>
  <si>
    <t>ビブスは各チームで準備する。（感染防止のため）</t>
    <phoneticPr fontId="2"/>
  </si>
  <si>
    <t>選手の登録に関して</t>
    <rPh sb="0" eb="2">
      <t>センシュ</t>
    </rPh>
    <rPh sb="3" eb="5">
      <t>トウロク</t>
    </rPh>
    <rPh sb="6" eb="7">
      <t>カン</t>
    </rPh>
    <phoneticPr fontId="2"/>
  </si>
  <si>
    <t>ドレスチェックに関して</t>
    <rPh sb="8" eb="9">
      <t>カン</t>
    </rPh>
    <phoneticPr fontId="2"/>
  </si>
  <si>
    <t>スクラムに関して</t>
    <rPh sb="5" eb="6">
      <t>カン</t>
    </rPh>
    <phoneticPr fontId="2"/>
  </si>
  <si>
    <t>大会役員集合時間、グラウンド準備に関して</t>
    <rPh sb="0" eb="4">
      <t>タイカイヤクイン</t>
    </rPh>
    <rPh sb="4" eb="8">
      <t>シュウゴウジカン</t>
    </rPh>
    <rPh sb="14" eb="16">
      <t>ジュンビ</t>
    </rPh>
    <rPh sb="17" eb="18">
      <t>カン</t>
    </rPh>
    <phoneticPr fontId="2"/>
  </si>
  <si>
    <t>駐車場に関して</t>
    <rPh sb="0" eb="3">
      <t>チュウシャジョウ</t>
    </rPh>
    <rPh sb="4" eb="5">
      <t>カン</t>
    </rPh>
    <phoneticPr fontId="2"/>
  </si>
  <si>
    <t>記載された入退場時間を厳守すること。駐車券の無い車または記載された時間以外は周辺の</t>
    <phoneticPr fontId="2"/>
  </si>
  <si>
    <t>駐車場係は、割当表に基づき担当チームが順次担当する。（各チーム１名以上）</t>
    <rPh sb="3" eb="4">
      <t>カカリ</t>
    </rPh>
    <rPh sb="33" eb="35">
      <t>イジョウ</t>
    </rPh>
    <phoneticPr fontId="2"/>
  </si>
  <si>
    <t>（例）・路上駐停車禁止　・指定場所乗降厳守　・違反駐車券使用禁止（コピー使用・委員名乗り使用）</t>
    <phoneticPr fontId="2"/>
  </si>
  <si>
    <t>・指定時間外駐車禁止　等</t>
    <rPh sb="11" eb="12">
      <t>ナド</t>
    </rPh>
    <phoneticPr fontId="2"/>
  </si>
  <si>
    <t>交代した選手の再出場を認める。但し、必ず本部への申告とレフリーの許可を得ること</t>
    <phoneticPr fontId="2"/>
  </si>
  <si>
    <t>プロップ選手の交代はこれに限らず再出場を認める</t>
    <phoneticPr fontId="2"/>
  </si>
  <si>
    <t>今大会の全試合に於いて20分ハーフで行う（ランニングタイム）</t>
    <phoneticPr fontId="2"/>
  </si>
  <si>
    <t>ハーフタイムは5分以内とし、ウォーターブレイクは試合時間に含まれる</t>
    <phoneticPr fontId="2"/>
  </si>
  <si>
    <t>ウォーターブレイクのタイミングは、コディションを考慮し、レフリー判断で行う</t>
    <rPh sb="32" eb="34">
      <t>ハンダン</t>
    </rPh>
    <phoneticPr fontId="2"/>
  </si>
  <si>
    <t>退場者（イエローカード/レットカード）が出た場合は、当該チームにて【退場報告書】の提出を行う</t>
    <rPh sb="0" eb="3">
      <t>タイジョウシャ</t>
    </rPh>
    <rPh sb="20" eb="21">
      <t>デ</t>
    </rPh>
    <rPh sb="22" eb="24">
      <t>バアイ</t>
    </rPh>
    <rPh sb="26" eb="28">
      <t>トウガイ</t>
    </rPh>
    <rPh sb="34" eb="39">
      <t>タイジョウホウコクショ</t>
    </rPh>
    <rPh sb="41" eb="43">
      <t>テイシュツ</t>
    </rPh>
    <rPh sb="44" eb="45">
      <t>オコナ</t>
    </rPh>
    <phoneticPr fontId="2"/>
  </si>
  <si>
    <t>選手登録は、各チームの第１試合当日までに提出する事</t>
    <phoneticPr fontId="2"/>
  </si>
  <si>
    <t>登録変更がある場合のみ、当日の試合開始前までに選手登録書を再提出する事</t>
    <phoneticPr fontId="2"/>
  </si>
  <si>
    <t>（ドレスチェックの場所は、試合当日の状況に応じて決定する）</t>
    <phoneticPr fontId="2"/>
  </si>
  <si>
    <t>試合中、ヘッドキャップ､ショルダーガード、マウスガードは必ず着用すること</t>
    <rPh sb="0" eb="3">
      <t>シアイチュウ</t>
    </rPh>
    <phoneticPr fontId="2"/>
  </si>
  <si>
    <t>スパイクのポイント及び爪等は、各チームにて事前にチェックしておくこと</t>
    <phoneticPr fontId="2"/>
  </si>
  <si>
    <t>スクラムは必ず５人で組み、ロックは頭を必ず入れてバインドする事</t>
    <phoneticPr fontId="2"/>
  </si>
  <si>
    <t>スクラムはノーコンテスト（押し合わない）とするが、敵ボールに対するフッキングは認める</t>
    <phoneticPr fontId="2"/>
  </si>
  <si>
    <t>スクラムはしっかり組み合い（激しく当らない）、ロックは両足の裏側を必ず地面に付ける事</t>
    <phoneticPr fontId="2"/>
  </si>
  <si>
    <t>グランド準備は、第１、第２試合のチーム及び大会委員で行う</t>
    <rPh sb="4" eb="6">
      <t>ジュンビ</t>
    </rPh>
    <rPh sb="8" eb="9">
      <t>ダイ</t>
    </rPh>
    <rPh sb="11" eb="12">
      <t>ダイ</t>
    </rPh>
    <rPh sb="13" eb="15">
      <t>シアイ</t>
    </rPh>
    <rPh sb="21" eb="23">
      <t>タイカイ</t>
    </rPh>
    <phoneticPr fontId="2"/>
  </si>
  <si>
    <t>グランド後片付け（撤収）は、最終試合から数えて２番目の試合チーム及び大会委員で行う</t>
    <phoneticPr fontId="2"/>
  </si>
  <si>
    <t>駐車場は各スクールへ「駐車可能時間帯」を記載した駐車券を発券する</t>
    <phoneticPr fontId="2"/>
  </si>
  <si>
    <t>コインパーキングなどを利用すること。また各チームできるだけ乗り合わせて台数削減に努めること</t>
    <phoneticPr fontId="2"/>
  </si>
  <si>
    <t>駐車場に関する注意事項は、各チーム確実に伝達すること</t>
    <rPh sb="4" eb="5">
      <t>カン</t>
    </rPh>
    <rPh sb="7" eb="11">
      <t>チュウイジコウ</t>
    </rPh>
    <rPh sb="13" eb="14">
      <t>カク</t>
    </rPh>
    <rPh sb="17" eb="19">
      <t>カクジツ</t>
    </rPh>
    <rPh sb="20" eb="22">
      <t>デンタツ</t>
    </rPh>
    <phoneticPr fontId="2"/>
  </si>
  <si>
    <t>駐車券の無い送迎車に関して、長時間待機は禁止（目安は5分）</t>
    <rPh sb="0" eb="3">
      <t>チュウシャケン</t>
    </rPh>
    <rPh sb="4" eb="5">
      <t>ナ</t>
    </rPh>
    <rPh sb="6" eb="9">
      <t>ソウゲイシャ</t>
    </rPh>
    <rPh sb="10" eb="11">
      <t>カン</t>
    </rPh>
    <rPh sb="14" eb="17">
      <t>チョウジカン</t>
    </rPh>
    <rPh sb="17" eb="19">
      <t>タイキ</t>
    </rPh>
    <rPh sb="20" eb="22">
      <t>キンシ</t>
    </rPh>
    <rPh sb="23" eb="25">
      <t>メヤス</t>
    </rPh>
    <rPh sb="27" eb="28">
      <t>フン</t>
    </rPh>
    <phoneticPr fontId="2"/>
  </si>
  <si>
    <t>大会中止の判断</t>
    <rPh sb="0" eb="4">
      <t>タイカイチュウシ</t>
    </rPh>
    <rPh sb="5" eb="7">
      <t>ハンダン</t>
    </rPh>
    <phoneticPr fontId="2"/>
  </si>
  <si>
    <t>試合当日の朝6時の時点で、該当地域に警報が発令されている場合は中止とし、各スクールの</t>
    <phoneticPr fontId="2"/>
  </si>
  <si>
    <t>責任者にその旨連絡する</t>
    <phoneticPr fontId="2"/>
  </si>
  <si>
    <t>その他</t>
    <rPh sb="2" eb="3">
      <t>タ</t>
    </rPh>
    <phoneticPr fontId="2"/>
  </si>
  <si>
    <t>今大会で使用させて頂く各会場においては、会場の使用ルールを厳守すること</t>
    <phoneticPr fontId="2"/>
  </si>
  <si>
    <t>（各チームでのゴミの持ち帰り、喫煙場所の徹底等々）</t>
    <phoneticPr fontId="2"/>
  </si>
  <si>
    <t>②ボーナスポイント（勝者トライ数3本以上差：１点　　敗者７点差以内：１点）</t>
    <rPh sb="35" eb="36">
      <t>テン</t>
    </rPh>
    <phoneticPr fontId="2"/>
  </si>
  <si>
    <t>勝ち点</t>
    <rPh sb="0" eb="1">
      <t>カ</t>
    </rPh>
    <rPh sb="2" eb="3">
      <t>テン</t>
    </rPh>
    <phoneticPr fontId="2"/>
  </si>
  <si>
    <t>ドレスチェックは、全試合、開始の50分前とする</t>
    <rPh sb="9" eb="12">
      <t>ゼンシアイ</t>
    </rPh>
    <rPh sb="13" eb="15">
      <t>カイシ</t>
    </rPh>
    <phoneticPr fontId="2"/>
  </si>
  <si>
    <t>第41兵庫県中学生ラグビースクール大会　日程</t>
    <rPh sb="20" eb="22">
      <t>ニッテイ</t>
    </rPh>
    <phoneticPr fontId="2"/>
  </si>
  <si>
    <t>第41兵庫県中学生ラグビースクール大会　プール戦　勝敗表</t>
    <phoneticPr fontId="2"/>
  </si>
  <si>
    <t>大会役員</t>
    <rPh sb="0" eb="4">
      <t>タイカイヤクイン</t>
    </rPh>
    <phoneticPr fontId="2"/>
  </si>
  <si>
    <t>大会委員のブリーフィングは、第１試合開始の30分前とする</t>
    <rPh sb="0" eb="2">
      <t>タイカイ</t>
    </rPh>
    <rPh sb="23" eb="24">
      <t>フン</t>
    </rPh>
    <phoneticPr fontId="2"/>
  </si>
  <si>
    <t>■大会副理事</t>
    <rPh sb="1" eb="3">
      <t>タイカイ</t>
    </rPh>
    <rPh sb="3" eb="6">
      <t>フクリジ</t>
    </rPh>
    <phoneticPr fontId="2"/>
  </si>
  <si>
    <t>●総務委員</t>
    <phoneticPr fontId="2"/>
  </si>
  <si>
    <t>●競技委員</t>
    <rPh sb="1" eb="3">
      <t>キョウギ</t>
    </rPh>
    <rPh sb="3" eb="5">
      <t>イイン</t>
    </rPh>
    <phoneticPr fontId="2"/>
  </si>
  <si>
    <t>●記録委員</t>
    <rPh sb="1" eb="3">
      <t>キロク</t>
    </rPh>
    <rPh sb="3" eb="5">
      <t>イイン</t>
    </rPh>
    <phoneticPr fontId="2"/>
  </si>
  <si>
    <t>北（神戸U）　山田（明石加古川RC)）　金田（三田RCJ)　　</t>
    <rPh sb="0" eb="1">
      <t>キタ</t>
    </rPh>
    <rPh sb="2" eb="4">
      <t>コウベ</t>
    </rPh>
    <rPh sb="7" eb="9">
      <t>ヤマダ</t>
    </rPh>
    <rPh sb="10" eb="15">
      <t>アカシカコガワ</t>
    </rPh>
    <rPh sb="20" eb="22">
      <t>カネダ</t>
    </rPh>
    <rPh sb="23" eb="25">
      <t>サンダ</t>
    </rPh>
    <phoneticPr fontId="2"/>
  </si>
  <si>
    <t>矢木（宝塚RS）　後藤（西神戸RS)　　伍々（西宮Jr）　</t>
    <rPh sb="0" eb="2">
      <t>ヤギ</t>
    </rPh>
    <rPh sb="3" eb="5">
      <t>タカラツカ</t>
    </rPh>
    <rPh sb="9" eb="11">
      <t>ゴトウ</t>
    </rPh>
    <rPh sb="12" eb="15">
      <t>ニシコウベ</t>
    </rPh>
    <rPh sb="20" eb="21">
      <t>ゴ</t>
    </rPh>
    <rPh sb="23" eb="25">
      <t>ニシノミヤ</t>
    </rPh>
    <phoneticPr fontId="2"/>
  </si>
  <si>
    <t>●医務委員</t>
    <rPh sb="1" eb="3">
      <t>イム</t>
    </rPh>
    <rPh sb="3" eb="5">
      <t>イイン</t>
    </rPh>
    <phoneticPr fontId="2"/>
  </si>
  <si>
    <t>岡田　文明（医務委員長）</t>
    <rPh sb="0" eb="2">
      <t>オカダ</t>
    </rPh>
    <rPh sb="3" eb="5">
      <t>フミアキ</t>
    </rPh>
    <rPh sb="6" eb="8">
      <t>イム</t>
    </rPh>
    <rPh sb="8" eb="11">
      <t>イインチョウ</t>
    </rPh>
    <phoneticPr fontId="2"/>
  </si>
  <si>
    <t>山本　邦之　　常深　隼太郎　　北田　力　　八十嶋　仁</t>
    <rPh sb="0" eb="2">
      <t>ヤマモト</t>
    </rPh>
    <rPh sb="3" eb="5">
      <t>クニユキ</t>
    </rPh>
    <rPh sb="7" eb="8">
      <t>ツネ</t>
    </rPh>
    <rPh sb="8" eb="9">
      <t>フカシ</t>
    </rPh>
    <rPh sb="10" eb="11">
      <t>ハヤブサ</t>
    </rPh>
    <rPh sb="11" eb="13">
      <t>タロウ</t>
    </rPh>
    <rPh sb="15" eb="17">
      <t>キタダ</t>
    </rPh>
    <rPh sb="18" eb="19">
      <t>チカラ</t>
    </rPh>
    <rPh sb="21" eb="24">
      <t>ヤソジマ</t>
    </rPh>
    <rPh sb="25" eb="26">
      <t>ヒトシ</t>
    </rPh>
    <phoneticPr fontId="2"/>
  </si>
  <si>
    <t>●審判委員</t>
    <rPh sb="1" eb="5">
      <t>シンパンイイン</t>
    </rPh>
    <phoneticPr fontId="2"/>
  </si>
  <si>
    <t>田村　正信（レフリー委員会委員長）</t>
    <rPh sb="0" eb="2">
      <t>タムラ</t>
    </rPh>
    <rPh sb="3" eb="5">
      <t>マサノブ</t>
    </rPh>
    <rPh sb="10" eb="13">
      <t>イインカイ</t>
    </rPh>
    <rPh sb="13" eb="16">
      <t>イインチョウ</t>
    </rPh>
    <phoneticPr fontId="2"/>
  </si>
  <si>
    <t>植田（芦屋RS)</t>
    <rPh sb="0" eb="2">
      <t>ウエダ</t>
    </rPh>
    <rPh sb="3" eb="5">
      <t>アシヤ</t>
    </rPh>
    <phoneticPr fontId="2"/>
  </si>
  <si>
    <t>6日目</t>
    <rPh sb="1" eb="3">
      <t>カメ</t>
    </rPh>
    <phoneticPr fontId="2"/>
  </si>
  <si>
    <t>7日目</t>
    <rPh sb="1" eb="3">
      <t>カメ</t>
    </rPh>
    <phoneticPr fontId="2"/>
  </si>
  <si>
    <t>開田</t>
    <rPh sb="0" eb="2">
      <t>カイダ</t>
    </rPh>
    <phoneticPr fontId="2"/>
  </si>
  <si>
    <t>前田</t>
    <rPh sb="0" eb="2">
      <t>マエダ</t>
    </rPh>
    <phoneticPr fontId="2"/>
  </si>
  <si>
    <t>北</t>
    <rPh sb="0" eb="1">
      <t>キタ</t>
    </rPh>
    <phoneticPr fontId="2"/>
  </si>
  <si>
    <t>第42兵庫県中学生ラグビースクール大会　実施要綱</t>
    <phoneticPr fontId="2"/>
  </si>
  <si>
    <t>（阪神JRC＋播州ＲＣ）</t>
  </si>
  <si>
    <t>播州RC／阪神JRC</t>
  </si>
  <si>
    <t>小倉（阪神JRC)　　松井（姫路RS)</t>
    <rPh sb="3" eb="5">
      <t>ハンシン</t>
    </rPh>
    <rPh sb="11" eb="13">
      <t>マツイ</t>
    </rPh>
    <rPh sb="14" eb="16">
      <t>ヒメジ</t>
    </rPh>
    <phoneticPr fontId="2"/>
  </si>
  <si>
    <t>■時間計算C</t>
    <rPh sb="1" eb="3">
      <t>ジカン</t>
    </rPh>
    <rPh sb="3" eb="5">
      <t>ケイサン</t>
    </rPh>
    <phoneticPr fontId="2"/>
  </si>
  <si>
    <t>CS決勝</t>
    <phoneticPr fontId="2"/>
  </si>
  <si>
    <t>CS3位決</t>
    <phoneticPr fontId="2"/>
  </si>
  <si>
    <t>9位決</t>
    <phoneticPr fontId="2"/>
  </si>
  <si>
    <t>5-6位決</t>
    <phoneticPr fontId="2"/>
  </si>
  <si>
    <t>7-8位決</t>
    <rPh sb="3" eb="4">
      <t>イ</t>
    </rPh>
    <rPh sb="4" eb="5">
      <t>ケツ</t>
    </rPh>
    <phoneticPr fontId="2"/>
  </si>
  <si>
    <t>10-11位決</t>
    <phoneticPr fontId="2"/>
  </si>
  <si>
    <t>チャンピオンシップ</t>
    <phoneticPr fontId="2"/>
  </si>
  <si>
    <t>プレートトーナメント</t>
    <phoneticPr fontId="2"/>
  </si>
  <si>
    <t>プレート</t>
    <phoneticPr fontId="2"/>
  </si>
  <si>
    <t>エキシビション</t>
    <phoneticPr fontId="2"/>
  </si>
  <si>
    <t>対</t>
    <phoneticPr fontId="2"/>
  </si>
  <si>
    <t>野中　孝介</t>
    <rPh sb="0" eb="2">
      <t>ノナカ</t>
    </rPh>
    <rPh sb="3" eb="5">
      <t>コウスケ</t>
    </rPh>
    <phoneticPr fontId="2"/>
  </si>
  <si>
    <t>（兵庫県ラグビースクール連盟理事長）</t>
    <rPh sb="1" eb="4">
      <t>ヒョウゴケン</t>
    </rPh>
    <rPh sb="12" eb="14">
      <t>レンメイ</t>
    </rPh>
    <rPh sb="14" eb="17">
      <t>リジチョウ</t>
    </rPh>
    <phoneticPr fontId="2"/>
  </si>
  <si>
    <t>（兵庫県ラグビースクール連盟理事）</t>
    <rPh sb="1" eb="4">
      <t>ヒョウゴケン</t>
    </rPh>
    <rPh sb="12" eb="14">
      <t>レンメイ</t>
    </rPh>
    <rPh sb="14" eb="16">
      <t>リジ</t>
    </rPh>
    <phoneticPr fontId="2"/>
  </si>
  <si>
    <t>上野　隆司</t>
    <phoneticPr fontId="2"/>
  </si>
  <si>
    <t>前田　覚</t>
    <phoneticPr fontId="2"/>
  </si>
  <si>
    <t>小牧　慶太　</t>
    <phoneticPr fontId="2"/>
  </si>
  <si>
    <t>（川西市ラグビースクール）</t>
    <phoneticPr fontId="2"/>
  </si>
  <si>
    <t>（伊丹ラグビースクール）</t>
    <phoneticPr fontId="2"/>
  </si>
  <si>
    <t>（兵庫県ラグビースクール）</t>
    <phoneticPr fontId="2"/>
  </si>
  <si>
    <t>眞嶋　寛育</t>
    <phoneticPr fontId="2"/>
  </si>
  <si>
    <t>百合野　慶太</t>
    <phoneticPr fontId="2"/>
  </si>
  <si>
    <t>（兵庫県スクール連盟中学委員長）</t>
    <phoneticPr fontId="2"/>
  </si>
  <si>
    <t>（兵庫県ラグビースクール連盟理事）</t>
    <phoneticPr fontId="2"/>
  </si>
  <si>
    <t>阪神ジュニアラグビークラブ</t>
    <rPh sb="0" eb="2">
      <t>ハンシン</t>
    </rPh>
    <phoneticPr fontId="2"/>
  </si>
  <si>
    <t>阪神JRC</t>
    <rPh sb="0" eb="2">
      <t>ハンシン</t>
    </rPh>
    <phoneticPr fontId="2"/>
  </si>
  <si>
    <t>灘浜G</t>
    <rPh sb="0" eb="2">
      <t>ナダハマ</t>
    </rPh>
    <phoneticPr fontId="2"/>
  </si>
  <si>
    <t>代わりのメンバーが居ないチームは戦術交代した選手可</t>
    <phoneticPr fontId="2"/>
  </si>
  <si>
    <t>カードが2名出し10名になった場合は、特例として選手を1名出す事が出来る</t>
    <rPh sb="5" eb="6">
      <t>メイ</t>
    </rPh>
    <rPh sb="6" eb="7">
      <t>ダ</t>
    </rPh>
    <rPh sb="10" eb="11">
      <t>メイ</t>
    </rPh>
    <rPh sb="15" eb="17">
      <t>バアイ</t>
    </rPh>
    <rPh sb="19" eb="21">
      <t>トクレイ</t>
    </rPh>
    <rPh sb="24" eb="26">
      <t>センシュ</t>
    </rPh>
    <rPh sb="28" eb="29">
      <t>メイ</t>
    </rPh>
    <rPh sb="29" eb="30">
      <t>ダ</t>
    </rPh>
    <rPh sb="31" eb="32">
      <t>コト</t>
    </rPh>
    <rPh sb="33" eb="35">
      <t>デキ</t>
    </rPh>
    <phoneticPr fontId="2"/>
  </si>
  <si>
    <t>SAは自チーム以外の選手が倒れている場合でも即時対応が必須</t>
    <phoneticPr fontId="2"/>
  </si>
  <si>
    <t>SAは本部にメンバー表を提出際に、証明書を提示する</t>
    <rPh sb="3" eb="5">
      <t>ホンブ</t>
    </rPh>
    <rPh sb="10" eb="11">
      <t>ヒョウ</t>
    </rPh>
    <rPh sb="12" eb="15">
      <t>テイシュツサイ</t>
    </rPh>
    <rPh sb="17" eb="20">
      <t>ショウメイショ</t>
    </rPh>
    <rPh sb="21" eb="23">
      <t>テイジ</t>
    </rPh>
    <phoneticPr fontId="2"/>
  </si>
  <si>
    <r>
      <t>ビデオ撮影は各チーム</t>
    </r>
    <r>
      <rPr>
        <sz val="11"/>
        <color rgb="FFFF0000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名とする</t>
    </r>
    <rPh sb="3" eb="5">
      <t>サツエイ</t>
    </rPh>
    <rPh sb="6" eb="7">
      <t>カク</t>
    </rPh>
    <rPh sb="11" eb="12">
      <t>メイ</t>
    </rPh>
    <phoneticPr fontId="2"/>
  </si>
  <si>
    <r>
      <t>ウォターボーイ（</t>
    </r>
    <r>
      <rPr>
        <sz val="11"/>
        <color rgb="FFFF0000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名）とボールボーイ（２名）及び、セーフテｨーアシスタントは各チームで担当する事</t>
    </r>
    <phoneticPr fontId="2"/>
  </si>
  <si>
    <t>コーチは、ベンチから指導する事（ベンチから出ない）</t>
    <rPh sb="10" eb="12">
      <t>シドウ</t>
    </rPh>
    <rPh sb="14" eb="15">
      <t>コト</t>
    </rPh>
    <rPh sb="21" eb="22">
      <t>デ</t>
    </rPh>
    <phoneticPr fontId="2"/>
  </si>
  <si>
    <t>生徒もベンチからのラインから出ない</t>
    <rPh sb="0" eb="2">
      <t>セイト</t>
    </rPh>
    <rPh sb="14" eb="15">
      <t>デ</t>
    </rPh>
    <phoneticPr fontId="2"/>
  </si>
  <si>
    <t>低学年・高学年</t>
    <rPh sb="0" eb="3">
      <t>テイガクネン</t>
    </rPh>
    <rPh sb="4" eb="7">
      <t>コウガクネン</t>
    </rPh>
    <phoneticPr fontId="2"/>
  </si>
  <si>
    <t>低学年・高学年</t>
    <phoneticPr fontId="2"/>
  </si>
  <si>
    <t>7人制×2試合</t>
    <rPh sb="1" eb="3">
      <t>ニンセイ</t>
    </rPh>
    <rPh sb="5" eb="7">
      <t>シアイ</t>
    </rPh>
    <phoneticPr fontId="2"/>
  </si>
  <si>
    <t>12人制</t>
    <rPh sb="2" eb="4">
      <t>ニンセイ</t>
    </rPh>
    <phoneticPr fontId="2"/>
  </si>
  <si>
    <t>【女子合同】</t>
    <rPh sb="1" eb="3">
      <t>ジョシ</t>
    </rPh>
    <phoneticPr fontId="2"/>
  </si>
  <si>
    <t>【マーメイズ兵庫RS】</t>
    <rPh sb="6" eb="8">
      <t>ヒョウゴ</t>
    </rPh>
    <phoneticPr fontId="2"/>
  </si>
  <si>
    <t>参加チーム　合計１６チーム</t>
    <phoneticPr fontId="2"/>
  </si>
  <si>
    <t>宝塚RS／西神戸RS／西宮JRC／兵庫県RS／姫路RS／播州RC／阪神JRC/</t>
    <rPh sb="33" eb="35">
      <t>ハンシン</t>
    </rPh>
    <phoneticPr fontId="2"/>
  </si>
  <si>
    <t>マーメイズ兵庫RS</t>
    <rPh sb="5" eb="7">
      <t>ヒョウゴ</t>
    </rPh>
    <phoneticPr fontId="2"/>
  </si>
  <si>
    <t>単独（13チーム）</t>
    <phoneticPr fontId="2"/>
  </si>
  <si>
    <t>男子：</t>
    <rPh sb="0" eb="2">
      <t>ダンシ</t>
    </rPh>
    <phoneticPr fontId="2"/>
  </si>
  <si>
    <t>女子：</t>
    <rPh sb="0" eb="2">
      <t>ジョシ</t>
    </rPh>
    <phoneticPr fontId="2"/>
  </si>
  <si>
    <t>マーメイズ兵庫RS／SICS</t>
    <rPh sb="5" eb="7">
      <t>ヒョウゴ</t>
    </rPh>
    <phoneticPr fontId="2"/>
  </si>
  <si>
    <t>SICS／芦屋RS／伊丹RS／川西市RS／神戸RCU／兵庫県RS</t>
    <rPh sb="5" eb="7">
      <t>アシヤ</t>
    </rPh>
    <rPh sb="10" eb="12">
      <t>イタミ</t>
    </rPh>
    <rPh sb="15" eb="18">
      <t>カワニシシ</t>
    </rPh>
    <rPh sb="21" eb="23">
      <t>コウベ</t>
    </rPh>
    <rPh sb="27" eb="30">
      <t>ヒョウゴケン</t>
    </rPh>
    <phoneticPr fontId="2"/>
  </si>
  <si>
    <t>16チーム　（　単独：男子12,女子1 ／ 合同：男子・女子　1　）</t>
    <rPh sb="11" eb="13">
      <t>ダンシ</t>
    </rPh>
    <rPh sb="16" eb="18">
      <t>ジョシ</t>
    </rPh>
    <rPh sb="25" eb="27">
      <t>ダンシ</t>
    </rPh>
    <rPh sb="28" eb="30">
      <t>ジョシ</t>
    </rPh>
    <phoneticPr fontId="2"/>
  </si>
  <si>
    <t>（SICS＋芦屋RS＋伊丹RS＋川西市RS＋神戸RCU＋兵庫県RS＋姫路RS）</t>
    <rPh sb="6" eb="8">
      <t>アシヤ</t>
    </rPh>
    <rPh sb="11" eb="13">
      <t>イタミ</t>
    </rPh>
    <rPh sb="16" eb="19">
      <t>カワニシシ</t>
    </rPh>
    <rPh sb="22" eb="24">
      <t>コウベ</t>
    </rPh>
    <rPh sb="28" eb="31">
      <t>ヒョウゴケン</t>
    </rPh>
    <rPh sb="34" eb="36">
      <t>ヒメジ</t>
    </rPh>
    <phoneticPr fontId="2"/>
  </si>
  <si>
    <t>単独：男子</t>
    <rPh sb="3" eb="5">
      <t>ダンシ</t>
    </rPh>
    <phoneticPr fontId="2"/>
  </si>
  <si>
    <t>合同：男子</t>
    <rPh sb="3" eb="5">
      <t>ダンシ</t>
    </rPh>
    <phoneticPr fontId="2"/>
  </si>
  <si>
    <t>単独：女子</t>
    <rPh sb="0" eb="2">
      <t>タンドク</t>
    </rPh>
    <rPh sb="3" eb="5">
      <t>ジョシ</t>
    </rPh>
    <phoneticPr fontId="2"/>
  </si>
  <si>
    <t>合同:女子</t>
    <rPh sb="0" eb="2">
      <t>ゴウドウ</t>
    </rPh>
    <rPh sb="3" eb="5">
      <t>ジョシ</t>
    </rPh>
    <phoneticPr fontId="2"/>
  </si>
  <si>
    <t>低学年　7人制</t>
    <rPh sb="0" eb="3">
      <t>テイガクネン</t>
    </rPh>
    <rPh sb="5" eb="7">
      <t>ニンセイ</t>
    </rPh>
    <phoneticPr fontId="2"/>
  </si>
  <si>
    <t>対</t>
    <phoneticPr fontId="2"/>
  </si>
  <si>
    <t>エキシビション</t>
    <phoneticPr fontId="2"/>
  </si>
  <si>
    <t>高学年</t>
    <rPh sb="0" eb="3">
      <t>コウガクネン</t>
    </rPh>
    <phoneticPr fontId="2"/>
  </si>
  <si>
    <t>合同（3チーム）</t>
    <phoneticPr fontId="2"/>
  </si>
  <si>
    <t>令和6年9月1日～10月20日</t>
    <rPh sb="0" eb="2">
      <t>レイワ</t>
    </rPh>
    <rPh sb="3" eb="4">
      <t>ネン</t>
    </rPh>
    <rPh sb="5" eb="6">
      <t>ガツ</t>
    </rPh>
    <rPh sb="7" eb="8">
      <t>ヒ</t>
    </rPh>
    <rPh sb="11" eb="12">
      <t>ガツ</t>
    </rPh>
    <rPh sb="14" eb="15">
      <t>カ</t>
    </rPh>
    <phoneticPr fontId="2"/>
  </si>
  <si>
    <t>明石加古川RC／芦屋RS／尼崎RS／伊丹RS／川西市RS／神戸RCU／三田RCJ</t>
    <phoneticPr fontId="2"/>
  </si>
  <si>
    <t>明石加古川RC／芦屋RS／尼崎RS／伊丹RS／川西市RS／神戸RCU</t>
    <phoneticPr fontId="2"/>
  </si>
  <si>
    <t>【明石加古川ＲＣ】</t>
    <phoneticPr fontId="2"/>
  </si>
  <si>
    <t>9:00～14:00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</si>
</sst>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m&quot;月&quot;dd&quot;日&quot;"/>
    <numFmt numFmtId="177" formatCode="General&quot;分&quot;"/>
    <numFmt numFmtId="178" formatCode="h:mm;@"/>
    <numFmt numFmtId="179" formatCode="m&quot;月&quot;d&quot;日&quot;;@"/>
    <numFmt numFmtId="180" formatCode="0&quot;位&quot;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.5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ＪＳ明朝"/>
      <family val="3"/>
      <charset val="128"/>
    </font>
    <font>
      <b/>
      <sz val="22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57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27" fillId="3" borderId="1" xfId="0" applyFont="1" applyFill="1" applyBorder="1">
      <alignment vertical="center"/>
    </xf>
    <xf numFmtId="0" fontId="0" fillId="4" borderId="1" xfId="0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0" fillId="5" borderId="1" xfId="0" applyFill="1" applyBorder="1">
      <alignment vertical="center"/>
    </xf>
    <xf numFmtId="0" fontId="27" fillId="6" borderId="1" xfId="0" applyFont="1" applyFill="1" applyBorder="1">
      <alignment vertical="center"/>
    </xf>
    <xf numFmtId="20" fontId="0" fillId="5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>
      <alignment vertical="center"/>
    </xf>
    <xf numFmtId="0" fontId="0" fillId="5" borderId="0" xfId="0" applyFill="1">
      <alignment vertical="center"/>
    </xf>
    <xf numFmtId="0" fontId="27" fillId="3" borderId="0" xfId="0" applyFont="1" applyFill="1">
      <alignment vertical="center"/>
    </xf>
    <xf numFmtId="0" fontId="3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20" fontId="27" fillId="4" borderId="1" xfId="0" applyNumberFormat="1" applyFont="1" applyFill="1" applyBorder="1" applyAlignment="1" applyProtection="1">
      <alignment horizontal="left" vertical="center"/>
      <protection locked="0"/>
    </xf>
    <xf numFmtId="20" fontId="0" fillId="0" borderId="0" xfId="0" applyNumberFormat="1">
      <alignment vertical="center"/>
    </xf>
    <xf numFmtId="0" fontId="27" fillId="6" borderId="1" xfId="0" applyFont="1" applyFill="1" applyBorder="1" applyAlignment="1">
      <alignment horizontal="center" vertical="center"/>
    </xf>
    <xf numFmtId="177" fontId="27" fillId="4" borderId="1" xfId="0" applyNumberFormat="1" applyFont="1" applyFill="1" applyBorder="1" applyAlignment="1" applyProtection="1">
      <alignment horizontal="center" vertical="center"/>
      <protection locked="0"/>
    </xf>
    <xf numFmtId="20" fontId="0" fillId="2" borderId="1" xfId="0" applyNumberFormat="1" applyFill="1" applyBorder="1">
      <alignment vertical="center"/>
    </xf>
    <xf numFmtId="0" fontId="27" fillId="4" borderId="1" xfId="0" applyFont="1" applyFill="1" applyBorder="1" applyAlignment="1" applyProtection="1">
      <alignment horizontal="center" vertical="center"/>
      <protection locked="0"/>
    </xf>
    <xf numFmtId="20" fontId="0" fillId="7" borderId="1" xfId="0" applyNumberFormat="1" applyFill="1" applyBorder="1">
      <alignment vertical="center"/>
    </xf>
    <xf numFmtId="0" fontId="0" fillId="7" borderId="0" xfId="0" applyFill="1">
      <alignment vertical="center"/>
    </xf>
    <xf numFmtId="0" fontId="0" fillId="4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3" xfId="0" applyBorder="1">
      <alignment vertical="center"/>
    </xf>
    <xf numFmtId="0" fontId="0" fillId="2" borderId="0" xfId="0" applyFill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3" fillId="8" borderId="1" xfId="0" applyFont="1" applyFill="1" applyBorder="1">
      <alignment vertical="center"/>
    </xf>
    <xf numFmtId="0" fontId="7" fillId="0" borderId="0" xfId="0" applyFont="1">
      <alignment vertical="center"/>
    </xf>
    <xf numFmtId="0" fontId="0" fillId="5" borderId="1" xfId="0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 shrinkToFit="1"/>
    </xf>
    <xf numFmtId="0" fontId="1" fillId="0" borderId="0" xfId="4" applyAlignment="1">
      <alignment vertical="center"/>
    </xf>
    <xf numFmtId="0" fontId="0" fillId="0" borderId="0" xfId="4" applyFont="1" applyAlignment="1">
      <alignment horizontal="right" vertical="center"/>
    </xf>
    <xf numFmtId="0" fontId="0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" fillId="0" borderId="0" xfId="4" applyAlignment="1">
      <alignment horizontal="distributed" vertical="center" shrinkToFit="1"/>
    </xf>
    <xf numFmtId="0" fontId="1" fillId="0" borderId="0" xfId="4" applyAlignment="1">
      <alignment vertical="center" shrinkToFit="1"/>
    </xf>
    <xf numFmtId="0" fontId="0" fillId="0" borderId="0" xfId="4" applyFont="1" applyAlignment="1">
      <alignment horizontal="center" vertical="center" shrinkToFit="1"/>
    </xf>
    <xf numFmtId="0" fontId="0" fillId="0" borderId="0" xfId="4" applyFont="1" applyAlignment="1">
      <alignment horizontal="distributed" vertical="center"/>
    </xf>
    <xf numFmtId="0" fontId="0" fillId="0" borderId="0" xfId="4" applyFont="1" applyAlignment="1">
      <alignment horizontal="distributed" vertical="center" shrinkToFit="1"/>
    </xf>
    <xf numFmtId="0" fontId="14" fillId="0" borderId="0" xfId="4" applyFont="1" applyAlignment="1">
      <alignment horizontal="distributed" vertical="center"/>
    </xf>
    <xf numFmtId="178" fontId="13" fillId="0" borderId="0" xfId="4" applyNumberFormat="1" applyFont="1" applyAlignment="1">
      <alignment horizontal="center" vertical="center" shrinkToFit="1"/>
    </xf>
    <xf numFmtId="0" fontId="0" fillId="0" borderId="0" xfId="4" applyFont="1" applyAlignment="1">
      <alignment horizontal="center" vertical="center"/>
    </xf>
    <xf numFmtId="0" fontId="1" fillId="0" borderId="0" xfId="4" applyAlignment="1">
      <alignment horizontal="center" vertical="center" shrinkToFit="1"/>
    </xf>
    <xf numFmtId="0" fontId="10" fillId="0" borderId="0" xfId="4" applyFont="1" applyAlignment="1">
      <alignment horizontal="center" vertical="center" shrinkToFit="1"/>
    </xf>
    <xf numFmtId="0" fontId="0" fillId="0" borderId="0" xfId="4" applyFont="1" applyAlignment="1">
      <alignment horizontal="left" vertical="center"/>
    </xf>
    <xf numFmtId="0" fontId="1" fillId="0" borderId="5" xfId="4" applyBorder="1" applyAlignment="1">
      <alignment horizontal="center" vertical="center" shrinkToFit="1"/>
    </xf>
    <xf numFmtId="0" fontId="0" fillId="0" borderId="0" xfId="4" applyFont="1" applyAlignment="1">
      <alignment vertical="center" shrinkToFit="1"/>
    </xf>
    <xf numFmtId="0" fontId="1" fillId="0" borderId="0" xfId="4" applyAlignment="1">
      <alignment horizontal="center" vertical="center"/>
    </xf>
    <xf numFmtId="0" fontId="1" fillId="0" borderId="6" xfId="4" applyBorder="1" applyAlignment="1">
      <alignment vertical="center"/>
    </xf>
    <xf numFmtId="0" fontId="14" fillId="0" borderId="0" xfId="4" applyFont="1" applyAlignment="1">
      <alignment horizontal="center" vertical="center" shrinkToFit="1"/>
    </xf>
    <xf numFmtId="0" fontId="14" fillId="0" borderId="0" xfId="4" applyFont="1" applyAlignment="1">
      <alignment horizontal="center" vertical="center"/>
    </xf>
    <xf numFmtId="0" fontId="1" fillId="0" borderId="0" xfId="4" applyAlignment="1">
      <alignment horizontal="left" vertical="center"/>
    </xf>
    <xf numFmtId="20" fontId="0" fillId="0" borderId="0" xfId="4" applyNumberFormat="1" applyFont="1" applyAlignment="1">
      <alignment horizontal="center" vertical="center" shrinkToFit="1"/>
    </xf>
    <xf numFmtId="0" fontId="1" fillId="0" borderId="3" xfId="4" applyBorder="1" applyAlignment="1">
      <alignment vertical="center"/>
    </xf>
    <xf numFmtId="0" fontId="1" fillId="0" borderId="7" xfId="4" applyBorder="1" applyAlignment="1">
      <alignment vertical="center"/>
    </xf>
    <xf numFmtId="0" fontId="9" fillId="0" borderId="0" xfId="4" applyFont="1" applyAlignment="1">
      <alignment horizontal="distributed" vertical="center"/>
    </xf>
    <xf numFmtId="0" fontId="0" fillId="0" borderId="8" xfId="4" applyFont="1" applyBorder="1" applyAlignment="1">
      <alignment horizontal="center" vertical="center" shrinkToFit="1"/>
    </xf>
    <xf numFmtId="0" fontId="1" fillId="0" borderId="8" xfId="4" applyBorder="1" applyAlignment="1">
      <alignment horizontal="center" vertical="center" shrinkToFit="1"/>
    </xf>
    <xf numFmtId="0" fontId="9" fillId="0" borderId="8" xfId="4" applyFont="1" applyBorder="1" applyAlignment="1">
      <alignment horizontal="center" vertical="center" shrinkToFit="1"/>
    </xf>
    <xf numFmtId="0" fontId="1" fillId="0" borderId="89" xfId="4" applyBorder="1" applyAlignment="1">
      <alignment vertical="center" shrinkToFit="1"/>
    </xf>
    <xf numFmtId="0" fontId="1" fillId="0" borderId="6" xfId="4" applyBorder="1" applyAlignment="1">
      <alignment vertical="center" shrinkToFit="1"/>
    </xf>
    <xf numFmtId="0" fontId="1" fillId="0" borderId="15" xfId="4" applyBorder="1" applyAlignment="1">
      <alignment vertical="center" shrinkToFit="1"/>
    </xf>
    <xf numFmtId="0" fontId="1" fillId="0" borderId="90" xfId="4" applyBorder="1" applyAlignment="1">
      <alignment vertical="center" shrinkToFit="1"/>
    </xf>
    <xf numFmtId="0" fontId="11" fillId="0" borderId="0" xfId="4" applyFont="1" applyAlignment="1">
      <alignment vertical="center" shrinkToFit="1"/>
    </xf>
    <xf numFmtId="0" fontId="1" fillId="0" borderId="3" xfId="4" applyBorder="1" applyAlignment="1">
      <alignment vertical="center" shrinkToFit="1"/>
    </xf>
    <xf numFmtId="0" fontId="1" fillId="0" borderId="7" xfId="4" applyBorder="1" applyAlignment="1">
      <alignment vertical="center" shrinkToFit="1"/>
    </xf>
    <xf numFmtId="0" fontId="21" fillId="0" borderId="0" xfId="4" applyFont="1" applyAlignment="1">
      <alignment horizontal="center" vertical="center" shrinkToFit="1"/>
    </xf>
    <xf numFmtId="0" fontId="1" fillId="0" borderId="91" xfId="4" applyBorder="1" applyAlignment="1">
      <alignment vertical="center" shrinkToFit="1"/>
    </xf>
    <xf numFmtId="0" fontId="1" fillId="0" borderId="19" xfId="4" applyBorder="1" applyAlignment="1">
      <alignment vertical="center" shrinkToFit="1"/>
    </xf>
    <xf numFmtId="0" fontId="1" fillId="0" borderId="3" xfId="4" applyBorder="1" applyAlignment="1">
      <alignment horizontal="center" vertical="center" shrinkToFit="1"/>
    </xf>
    <xf numFmtId="0" fontId="1" fillId="0" borderId="20" xfId="4" applyBorder="1" applyAlignment="1">
      <alignment vertical="center" shrinkToFit="1"/>
    </xf>
    <xf numFmtId="0" fontId="1" fillId="0" borderId="92" xfId="4" applyBorder="1" applyAlignment="1">
      <alignment vertical="center" shrinkToFit="1"/>
    </xf>
    <xf numFmtId="0" fontId="1" fillId="0" borderId="91" xfId="4" applyBorder="1" applyAlignment="1">
      <alignment vertical="center"/>
    </xf>
    <xf numFmtId="0" fontId="1" fillId="0" borderId="19" xfId="4" applyBorder="1" applyAlignment="1">
      <alignment vertical="center"/>
    </xf>
    <xf numFmtId="0" fontId="1" fillId="0" borderId="3" xfId="4" applyBorder="1" applyAlignment="1">
      <alignment horizontal="center" vertical="center"/>
    </xf>
    <xf numFmtId="0" fontId="0" fillId="0" borderId="0" xfId="5" applyFont="1"/>
    <xf numFmtId="0" fontId="10" fillId="0" borderId="0" xfId="5" applyFont="1" applyAlignment="1">
      <alignment horizontal="center"/>
    </xf>
    <xf numFmtId="0" fontId="0" fillId="0" borderId="21" xfId="5" applyFont="1" applyBorder="1" applyAlignment="1">
      <alignment horizontal="center" vertical="center"/>
    </xf>
    <xf numFmtId="0" fontId="0" fillId="0" borderId="22" xfId="5" applyFont="1" applyBorder="1" applyAlignment="1">
      <alignment horizontal="center" vertical="center" shrinkToFit="1"/>
    </xf>
    <xf numFmtId="0" fontId="0" fillId="0" borderId="23" xfId="5" applyFont="1" applyBorder="1" applyAlignment="1">
      <alignment horizontal="center" vertical="center" shrinkToFit="1"/>
    </xf>
    <xf numFmtId="20" fontId="0" fillId="0" borderId="16" xfId="5" applyNumberFormat="1" applyFont="1" applyBorder="1" applyAlignment="1">
      <alignment horizontal="center" vertical="center"/>
    </xf>
    <xf numFmtId="0" fontId="0" fillId="0" borderId="0" xfId="5" applyFont="1" applyAlignment="1">
      <alignment horizontal="center" vertical="center"/>
    </xf>
    <xf numFmtId="20" fontId="0" fillId="0" borderId="5" xfId="5" applyNumberFormat="1" applyFont="1" applyBorder="1" applyAlignment="1">
      <alignment horizontal="center" vertical="center"/>
    </xf>
    <xf numFmtId="0" fontId="14" fillId="0" borderId="21" xfId="5" applyFont="1" applyBorder="1" applyAlignment="1">
      <alignment horizontal="center" vertical="center" wrapText="1"/>
    </xf>
    <xf numFmtId="20" fontId="0" fillId="0" borderId="24" xfId="5" applyNumberFormat="1" applyFont="1" applyBorder="1" applyAlignment="1">
      <alignment horizontal="center" vertical="center" wrapText="1"/>
    </xf>
    <xf numFmtId="20" fontId="0" fillId="0" borderId="10" xfId="5" applyNumberFormat="1" applyFont="1" applyBorder="1" applyAlignment="1">
      <alignment horizontal="center" vertical="center"/>
    </xf>
    <xf numFmtId="0" fontId="10" fillId="0" borderId="25" xfId="5" applyFont="1" applyBorder="1" applyAlignment="1">
      <alignment horizontal="center" vertical="center" shrinkToFit="1"/>
    </xf>
    <xf numFmtId="0" fontId="10" fillId="0" borderId="26" xfId="5" applyFont="1" applyBorder="1" applyAlignment="1">
      <alignment horizontal="center" vertical="center" shrinkToFit="1"/>
    </xf>
    <xf numFmtId="0" fontId="0" fillId="0" borderId="27" xfId="5" applyFont="1" applyBorder="1" applyAlignment="1">
      <alignment horizontal="center" vertical="center" shrinkToFit="1"/>
    </xf>
    <xf numFmtId="0" fontId="10" fillId="0" borderId="28" xfId="5" applyFont="1" applyBorder="1" applyAlignment="1">
      <alignment horizontal="center" vertical="center" shrinkToFit="1"/>
    </xf>
    <xf numFmtId="0" fontId="10" fillId="0" borderId="29" xfId="5" applyFont="1" applyBorder="1" applyAlignment="1">
      <alignment horizontal="center" vertical="center" shrinkToFit="1"/>
    </xf>
    <xf numFmtId="0" fontId="0" fillId="0" borderId="30" xfId="5" applyFont="1" applyBorder="1" applyAlignment="1">
      <alignment horizontal="center" vertical="center" shrinkToFit="1"/>
    </xf>
    <xf numFmtId="0" fontId="3" fillId="0" borderId="31" xfId="5" applyFont="1" applyBorder="1" applyAlignment="1">
      <alignment horizontal="center" vertical="center"/>
    </xf>
    <xf numFmtId="0" fontId="3" fillId="0" borderId="32" xfId="5" applyFont="1" applyBorder="1" applyAlignment="1">
      <alignment horizontal="center" vertical="center"/>
    </xf>
    <xf numFmtId="0" fontId="3" fillId="0" borderId="33" xfId="5" applyFont="1" applyBorder="1" applyAlignment="1">
      <alignment horizontal="center" vertical="center"/>
    </xf>
    <xf numFmtId="0" fontId="0" fillId="0" borderId="34" xfId="5" applyFont="1" applyBorder="1" applyAlignment="1">
      <alignment horizontal="center" vertical="center" shrinkToFit="1"/>
    </xf>
    <xf numFmtId="0" fontId="0" fillId="0" borderId="35" xfId="5" applyFont="1" applyBorder="1" applyAlignment="1">
      <alignment horizontal="center" vertical="center" shrinkToFit="1"/>
    </xf>
    <xf numFmtId="20" fontId="0" fillId="0" borderId="36" xfId="5" applyNumberFormat="1" applyFont="1" applyBorder="1" applyAlignment="1">
      <alignment horizontal="center" vertical="center"/>
    </xf>
    <xf numFmtId="0" fontId="0" fillId="0" borderId="29" xfId="5" applyFont="1" applyBorder="1" applyAlignment="1">
      <alignment horizontal="center" vertical="center"/>
    </xf>
    <xf numFmtId="20" fontId="0" fillId="0" borderId="37" xfId="5" applyNumberFormat="1" applyFont="1" applyBorder="1" applyAlignment="1">
      <alignment horizontal="center" vertical="center"/>
    </xf>
    <xf numFmtId="0" fontId="14" fillId="0" borderId="38" xfId="5" applyFont="1" applyBorder="1" applyAlignment="1">
      <alignment horizontal="center" vertical="center" wrapText="1"/>
    </xf>
    <xf numFmtId="20" fontId="0" fillId="0" borderId="30" xfId="5" applyNumberFormat="1" applyFont="1" applyBorder="1" applyAlignment="1">
      <alignment horizontal="center" vertical="center"/>
    </xf>
    <xf numFmtId="178" fontId="0" fillId="0" borderId="11" xfId="5" applyNumberFormat="1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 shrinkToFit="1"/>
    </xf>
    <xf numFmtId="0" fontId="10" fillId="0" borderId="39" xfId="5" applyFont="1" applyBorder="1" applyAlignment="1">
      <alignment horizontal="center" vertical="center"/>
    </xf>
    <xf numFmtId="0" fontId="0" fillId="0" borderId="40" xfId="5" applyFont="1" applyBorder="1" applyAlignment="1">
      <alignment horizontal="center" vertical="center"/>
    </xf>
    <xf numFmtId="0" fontId="10" fillId="0" borderId="41" xfId="5" applyFont="1" applyBorder="1" applyAlignment="1">
      <alignment horizontal="center" vertical="center"/>
    </xf>
    <xf numFmtId="0" fontId="0" fillId="0" borderId="11" xfId="5" applyFont="1" applyBorder="1" applyAlignment="1">
      <alignment horizontal="center" vertical="center" wrapText="1"/>
    </xf>
    <xf numFmtId="0" fontId="3" fillId="0" borderId="42" xfId="5" applyFont="1" applyBorder="1" applyAlignment="1">
      <alignment horizontal="center" vertical="center"/>
    </xf>
    <xf numFmtId="0" fontId="3" fillId="0" borderId="43" xfId="5" applyFont="1" applyBorder="1" applyAlignment="1">
      <alignment horizontal="center" vertical="center" shrinkToFit="1"/>
    </xf>
    <xf numFmtId="0" fontId="14" fillId="0" borderId="37" xfId="5" applyFont="1" applyBorder="1" applyAlignment="1">
      <alignment horizontal="center" vertical="center" wrapText="1"/>
    </xf>
    <xf numFmtId="0" fontId="10" fillId="0" borderId="44" xfId="5" applyFont="1" applyBorder="1" applyAlignment="1">
      <alignment horizontal="center" vertical="center" shrinkToFit="1"/>
    </xf>
    <xf numFmtId="0" fontId="0" fillId="0" borderId="45" xfId="5" applyFont="1" applyBorder="1" applyAlignment="1">
      <alignment horizontal="center" vertical="center" shrinkToFit="1"/>
    </xf>
    <xf numFmtId="0" fontId="10" fillId="0" borderId="43" xfId="5" applyFont="1" applyBorder="1" applyAlignment="1">
      <alignment horizontal="center" vertical="center" shrinkToFit="1"/>
    </xf>
    <xf numFmtId="0" fontId="3" fillId="0" borderId="43" xfId="5" applyFont="1" applyBorder="1" applyAlignment="1">
      <alignment horizontal="center" vertical="center"/>
    </xf>
    <xf numFmtId="0" fontId="10" fillId="0" borderId="44" xfId="5" applyFont="1" applyBorder="1" applyAlignment="1">
      <alignment horizontal="center" vertical="center" wrapText="1"/>
    </xf>
    <xf numFmtId="0" fontId="0" fillId="0" borderId="45" xfId="5" applyFont="1" applyBorder="1" applyAlignment="1">
      <alignment horizontal="center" vertical="center" wrapText="1"/>
    </xf>
    <xf numFmtId="0" fontId="10" fillId="0" borderId="43" xfId="5" applyFont="1" applyBorder="1" applyAlignment="1">
      <alignment horizontal="center" vertical="center" wrapText="1"/>
    </xf>
    <xf numFmtId="0" fontId="10" fillId="0" borderId="30" xfId="5" applyFont="1" applyBorder="1" applyAlignment="1">
      <alignment horizontal="center" vertical="center" shrinkToFit="1"/>
    </xf>
    <xf numFmtId="0" fontId="3" fillId="0" borderId="31" xfId="5" applyFont="1" applyBorder="1" applyAlignment="1">
      <alignment horizontal="center" vertical="center" shrinkToFit="1"/>
    </xf>
    <xf numFmtId="0" fontId="10" fillId="0" borderId="37" xfId="5" applyFont="1" applyBorder="1" applyAlignment="1">
      <alignment horizontal="center" vertical="center" shrinkToFit="1"/>
    </xf>
    <xf numFmtId="178" fontId="0" fillId="0" borderId="30" xfId="5" applyNumberFormat="1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 shrinkToFit="1"/>
    </xf>
    <xf numFmtId="0" fontId="0" fillId="0" borderId="46" xfId="5" applyFont="1" applyBorder="1" applyAlignment="1">
      <alignment horizontal="center" vertical="center" shrinkToFit="1"/>
    </xf>
    <xf numFmtId="0" fontId="0" fillId="0" borderId="11" xfId="5" applyFont="1" applyBorder="1" applyAlignment="1">
      <alignment horizontal="center" vertical="distributed" shrinkToFit="1"/>
    </xf>
    <xf numFmtId="0" fontId="0" fillId="0" borderId="47" xfId="5" applyFont="1" applyBorder="1" applyAlignment="1">
      <alignment horizontal="center" vertical="center" shrinkToFit="1"/>
    </xf>
    <xf numFmtId="0" fontId="0" fillId="0" borderId="48" xfId="5" applyFont="1" applyBorder="1" applyAlignment="1">
      <alignment horizontal="center" vertical="center" shrinkToFit="1"/>
    </xf>
    <xf numFmtId="0" fontId="0" fillId="0" borderId="49" xfId="5" applyFont="1" applyBorder="1"/>
    <xf numFmtId="0" fontId="0" fillId="0" borderId="50" xfId="5" applyFont="1" applyBorder="1"/>
    <xf numFmtId="0" fontId="0" fillId="0" borderId="51" xfId="5" applyFont="1" applyBorder="1"/>
    <xf numFmtId="0" fontId="0" fillId="0" borderId="54" xfId="5" applyFont="1" applyBorder="1" applyAlignment="1">
      <alignment horizontal="center" vertical="distributed" shrinkToFit="1"/>
    </xf>
    <xf numFmtId="0" fontId="3" fillId="0" borderId="55" xfId="5" applyFont="1" applyBorder="1" applyAlignment="1">
      <alignment horizontal="center" vertical="center"/>
    </xf>
    <xf numFmtId="0" fontId="3" fillId="0" borderId="56" xfId="5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 shrinkToFit="1"/>
    </xf>
    <xf numFmtId="20" fontId="0" fillId="0" borderId="57" xfId="5" applyNumberFormat="1" applyFont="1" applyBorder="1" applyAlignment="1">
      <alignment horizontal="center" vertical="center"/>
    </xf>
    <xf numFmtId="20" fontId="0" fillId="0" borderId="58" xfId="5" applyNumberFormat="1" applyFont="1" applyBorder="1" applyAlignment="1">
      <alignment horizontal="center" vertical="center"/>
    </xf>
    <xf numFmtId="0" fontId="10" fillId="0" borderId="59" xfId="5" applyFont="1" applyBorder="1" applyAlignment="1">
      <alignment horizontal="center" vertical="center"/>
    </xf>
    <xf numFmtId="0" fontId="0" fillId="0" borderId="60" xfId="5" applyFont="1" applyBorder="1" applyAlignment="1">
      <alignment horizontal="center" vertical="center"/>
    </xf>
    <xf numFmtId="0" fontId="10" fillId="0" borderId="33" xfId="5" applyFont="1" applyBorder="1" applyAlignment="1">
      <alignment horizontal="center" vertical="center"/>
    </xf>
    <xf numFmtId="0" fontId="0" fillId="0" borderId="10" xfId="5" applyFont="1" applyBorder="1" applyAlignment="1">
      <alignment horizontal="center" vertical="center" shrinkToFit="1"/>
    </xf>
    <xf numFmtId="0" fontId="3" fillId="0" borderId="61" xfId="5" applyFont="1" applyBorder="1" applyAlignment="1">
      <alignment horizontal="center" vertical="center"/>
    </xf>
    <xf numFmtId="0" fontId="10" fillId="0" borderId="44" xfId="5" applyFont="1" applyBorder="1" applyAlignment="1">
      <alignment horizontal="center" vertical="center"/>
    </xf>
    <xf numFmtId="0" fontId="0" fillId="0" borderId="45" xfId="5" applyFont="1" applyBorder="1" applyAlignment="1">
      <alignment horizontal="center" vertical="center"/>
    </xf>
    <xf numFmtId="0" fontId="10" fillId="0" borderId="43" xfId="5" applyFont="1" applyBorder="1" applyAlignment="1">
      <alignment horizontal="center" vertical="center"/>
    </xf>
    <xf numFmtId="0" fontId="0" fillId="0" borderId="30" xfId="5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 shrinkToFit="1"/>
    </xf>
    <xf numFmtId="0" fontId="10" fillId="0" borderId="62" xfId="5" applyFont="1" applyBorder="1" applyAlignment="1">
      <alignment horizontal="center" vertical="center" shrinkToFit="1"/>
    </xf>
    <xf numFmtId="0" fontId="0" fillId="0" borderId="63" xfId="5" applyFont="1" applyBorder="1" applyAlignment="1">
      <alignment horizontal="center" vertical="center" shrinkToFit="1"/>
    </xf>
    <xf numFmtId="0" fontId="10" fillId="0" borderId="64" xfId="5" applyFont="1" applyBorder="1" applyAlignment="1">
      <alignment horizontal="center" vertical="center" shrinkToFit="1"/>
    </xf>
    <xf numFmtId="0" fontId="5" fillId="0" borderId="31" xfId="7" applyFont="1" applyBorder="1" applyAlignment="1">
      <alignment horizontal="center" vertical="center" shrinkToFit="1"/>
    </xf>
    <xf numFmtId="0" fontId="0" fillId="0" borderId="18" xfId="5" applyFont="1" applyBorder="1"/>
    <xf numFmtId="0" fontId="0" fillId="0" borderId="65" xfId="5" applyFont="1" applyBorder="1"/>
    <xf numFmtId="0" fontId="0" fillId="0" borderId="66" xfId="5" applyFont="1" applyBorder="1"/>
    <xf numFmtId="0" fontId="0" fillId="0" borderId="30" xfId="5" applyFont="1" applyBorder="1" applyAlignment="1">
      <alignment horizontal="center" vertical="distributed" shrinkToFit="1"/>
    </xf>
    <xf numFmtId="0" fontId="3" fillId="0" borderId="53" xfId="5" applyFont="1" applyBorder="1" applyAlignment="1">
      <alignment horizontal="center" vertical="center"/>
    </xf>
    <xf numFmtId="0" fontId="0" fillId="0" borderId="67" xfId="5" applyFont="1" applyBorder="1" applyAlignment="1">
      <alignment horizontal="center" vertical="center"/>
    </xf>
    <xf numFmtId="0" fontId="3" fillId="0" borderId="25" xfId="5" applyFont="1" applyBorder="1" applyAlignment="1">
      <alignment horizontal="center" vertical="center"/>
    </xf>
    <xf numFmtId="0" fontId="0" fillId="0" borderId="68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 shrinkToFit="1"/>
    </xf>
    <xf numFmtId="0" fontId="0" fillId="0" borderId="42" xfId="5" applyFont="1" applyBorder="1" applyAlignment="1">
      <alignment horizontal="center" vertical="center"/>
    </xf>
    <xf numFmtId="0" fontId="3" fillId="0" borderId="29" xfId="5" applyFont="1" applyBorder="1" applyAlignment="1">
      <alignment horizontal="center" vertical="center"/>
    </xf>
    <xf numFmtId="0" fontId="0" fillId="0" borderId="46" xfId="5" applyFont="1" applyBorder="1" applyAlignment="1">
      <alignment horizontal="center" vertical="distributed" shrinkToFit="1"/>
    </xf>
    <xf numFmtId="0" fontId="0" fillId="0" borderId="56" xfId="5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1" fillId="0" borderId="40" xfId="5" applyBorder="1" applyAlignment="1">
      <alignment horizontal="center" vertical="center"/>
    </xf>
    <xf numFmtId="0" fontId="1" fillId="0" borderId="45" xfId="5" applyBorder="1" applyAlignment="1">
      <alignment horizontal="center" vertical="center"/>
    </xf>
    <xf numFmtId="0" fontId="0" fillId="0" borderId="54" xfId="5" applyFont="1" applyBorder="1" applyAlignment="1">
      <alignment horizontal="center" vertical="center" wrapText="1"/>
    </xf>
    <xf numFmtId="0" fontId="1" fillId="0" borderId="27" xfId="5" applyBorder="1" applyAlignment="1">
      <alignment horizontal="center" vertical="center" shrinkToFit="1"/>
    </xf>
    <xf numFmtId="0" fontId="1" fillId="0" borderId="46" xfId="5" applyBorder="1" applyAlignment="1">
      <alignment horizontal="center" vertical="center"/>
    </xf>
    <xf numFmtId="0" fontId="14" fillId="0" borderId="30" xfId="5" applyFont="1" applyBorder="1" applyAlignment="1">
      <alignment horizontal="center" vertical="center" wrapText="1"/>
    </xf>
    <xf numFmtId="0" fontId="1" fillId="0" borderId="45" xfId="5" applyBorder="1" applyAlignment="1">
      <alignment horizontal="center" vertical="center" shrinkToFit="1"/>
    </xf>
    <xf numFmtId="0" fontId="1" fillId="0" borderId="8" xfId="5" applyBorder="1" applyAlignment="1">
      <alignment horizontal="center" vertical="center" shrinkToFit="1"/>
    </xf>
    <xf numFmtId="0" fontId="1" fillId="0" borderId="70" xfId="5" applyBorder="1" applyAlignment="1">
      <alignment horizontal="center" vertical="center"/>
    </xf>
    <xf numFmtId="0" fontId="23" fillId="0" borderId="68" xfId="5" applyFont="1" applyBorder="1" applyAlignment="1">
      <alignment horizontal="center" vertical="center" shrinkToFit="1"/>
    </xf>
    <xf numFmtId="0" fontId="24" fillId="0" borderId="29" xfId="5" applyFont="1" applyBorder="1" applyAlignment="1">
      <alignment horizontal="center" vertical="center"/>
    </xf>
    <xf numFmtId="0" fontId="1" fillId="0" borderId="30" xfId="5" applyBorder="1" applyAlignment="1">
      <alignment horizontal="center" vertical="center"/>
    </xf>
    <xf numFmtId="0" fontId="1" fillId="0" borderId="31" xfId="5" applyBorder="1" applyAlignment="1">
      <alignment horizontal="center" vertical="center"/>
    </xf>
    <xf numFmtId="0" fontId="23" fillId="0" borderId="42" xfId="5" applyFont="1" applyBorder="1" applyAlignment="1">
      <alignment horizontal="center" vertical="center" shrinkToFit="1"/>
    </xf>
    <xf numFmtId="0" fontId="24" fillId="0" borderId="20" xfId="5" applyFont="1" applyBorder="1" applyAlignment="1">
      <alignment horizontal="center" vertical="center"/>
    </xf>
    <xf numFmtId="0" fontId="1" fillId="0" borderId="27" xfId="5" applyBorder="1" applyAlignment="1">
      <alignment horizontal="center" vertical="center"/>
    </xf>
    <xf numFmtId="0" fontId="23" fillId="0" borderId="42" xfId="5" applyFont="1" applyBorder="1" applyAlignment="1">
      <alignment horizontal="center" vertical="center"/>
    </xf>
    <xf numFmtId="0" fontId="1" fillId="0" borderId="11" xfId="5" applyBorder="1" applyAlignment="1">
      <alignment horizontal="center" vertical="center"/>
    </xf>
    <xf numFmtId="0" fontId="1" fillId="0" borderId="71" xfId="5" applyBorder="1" applyAlignment="1">
      <alignment horizontal="center" vertical="center"/>
    </xf>
    <xf numFmtId="0" fontId="24" fillId="0" borderId="6" xfId="5" applyFont="1" applyBorder="1" applyAlignment="1">
      <alignment horizontal="center" vertical="center"/>
    </xf>
    <xf numFmtId="0" fontId="1" fillId="0" borderId="51" xfId="5" applyBorder="1" applyAlignment="1">
      <alignment horizontal="center" vertical="center"/>
    </xf>
    <xf numFmtId="0" fontId="1" fillId="0" borderId="72" xfId="5" applyBorder="1" applyAlignment="1">
      <alignment horizontal="center" vertical="center"/>
    </xf>
    <xf numFmtId="0" fontId="23" fillId="0" borderId="73" xfId="5" applyFont="1" applyBorder="1" applyAlignment="1">
      <alignment horizontal="center" vertical="center"/>
    </xf>
    <xf numFmtId="0" fontId="24" fillId="0" borderId="74" xfId="5" applyFont="1" applyBorder="1" applyAlignment="1">
      <alignment horizontal="center" vertical="center"/>
    </xf>
    <xf numFmtId="0" fontId="1" fillId="0" borderId="0" xfId="5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center" vertical="center"/>
    </xf>
    <xf numFmtId="0" fontId="0" fillId="0" borderId="5" xfId="4" applyFont="1" applyBorder="1" applyAlignment="1">
      <alignment horizontal="center" vertical="center" shrinkToFit="1"/>
    </xf>
    <xf numFmtId="0" fontId="1" fillId="0" borderId="0" xfId="6" applyAlignment="1">
      <alignment horizontal="center"/>
    </xf>
    <xf numFmtId="0" fontId="1" fillId="0" borderId="0" xfId="6"/>
    <xf numFmtId="0" fontId="10" fillId="0" borderId="21" xfId="6" applyFont="1" applyBorder="1" applyAlignment="1">
      <alignment horizontal="center" vertical="center"/>
    </xf>
    <xf numFmtId="0" fontId="1" fillId="0" borderId="21" xfId="6" applyBorder="1" applyAlignment="1">
      <alignment horizontal="center"/>
    </xf>
    <xf numFmtId="0" fontId="1" fillId="0" borderId="0" xfId="6" applyAlignment="1">
      <alignment horizontal="center" vertical="center" shrinkToFit="1"/>
    </xf>
    <xf numFmtId="0" fontId="10" fillId="0" borderId="0" xfId="6" applyFont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7" xfId="0" applyBorder="1">
      <alignment vertical="center"/>
    </xf>
    <xf numFmtId="0" fontId="0" fillId="0" borderId="19" xfId="0" applyBorder="1">
      <alignment vertical="center"/>
    </xf>
    <xf numFmtId="0" fontId="16" fillId="0" borderId="0" xfId="4" applyFont="1" applyAlignment="1">
      <alignment vertical="center"/>
    </xf>
    <xf numFmtId="0" fontId="10" fillId="0" borderId="59" xfId="5" applyFont="1" applyBorder="1" applyAlignment="1">
      <alignment horizontal="center" vertical="center" shrinkToFit="1"/>
    </xf>
    <xf numFmtId="0" fontId="1" fillId="0" borderId="60" xfId="5" applyBorder="1" applyAlignment="1">
      <alignment horizontal="center" vertical="center" shrinkToFit="1"/>
    </xf>
    <xf numFmtId="0" fontId="10" fillId="0" borderId="33" xfId="5" applyFont="1" applyBorder="1" applyAlignment="1">
      <alignment horizontal="center" vertical="center" shrinkToFit="1"/>
    </xf>
    <xf numFmtId="0" fontId="1" fillId="0" borderId="40" xfId="5" applyBorder="1" applyAlignment="1">
      <alignment horizontal="center" vertical="center" shrinkToFit="1"/>
    </xf>
    <xf numFmtId="0" fontId="0" fillId="0" borderId="46" xfId="5" applyFont="1" applyBorder="1" applyAlignment="1">
      <alignment horizontal="center" vertical="center"/>
    </xf>
    <xf numFmtId="0" fontId="28" fillId="0" borderId="0" xfId="3" applyFont="1" applyAlignment="1">
      <alignment horizontal="left" vertical="center"/>
    </xf>
    <xf numFmtId="0" fontId="29" fillId="0" borderId="0" xfId="3" applyFont="1" applyAlignment="1">
      <alignment horizontal="left"/>
    </xf>
    <xf numFmtId="0" fontId="29" fillId="0" borderId="0" xfId="3" applyFont="1" applyAlignment="1">
      <alignment horizontal="center" vertical="center"/>
    </xf>
    <xf numFmtId="0" fontId="29" fillId="0" borderId="0" xfId="3" applyFont="1" applyAlignment="1">
      <alignment horizontal="left" vertical="center"/>
    </xf>
    <xf numFmtId="0" fontId="28" fillId="0" borderId="0" xfId="3" applyFont="1" applyAlignment="1">
      <alignment horizontal="left"/>
    </xf>
    <xf numFmtId="0" fontId="29" fillId="0" borderId="0" xfId="3" applyFont="1" applyAlignment="1">
      <alignment horizontal="center" vertical="center" shrinkToFit="1"/>
    </xf>
    <xf numFmtId="0" fontId="30" fillId="0" borderId="0" xfId="3" applyFont="1" applyAlignment="1">
      <alignment horizontal="center" vertical="center" shrinkToFit="1"/>
    </xf>
    <xf numFmtId="0" fontId="28" fillId="0" borderId="0" xfId="3" applyFont="1" applyAlignment="1">
      <alignment horizontal="center" vertical="center" shrinkToFit="1"/>
    </xf>
    <xf numFmtId="0" fontId="31" fillId="0" borderId="0" xfId="3" applyFont="1" applyAlignment="1">
      <alignment horizontal="left" vertical="center"/>
    </xf>
    <xf numFmtId="0" fontId="28" fillId="0" borderId="0" xfId="3" applyFont="1" applyAlignment="1">
      <alignment horizontal="left" vertical="top"/>
    </xf>
    <xf numFmtId="0" fontId="25" fillId="0" borderId="0" xfId="0" applyFont="1" applyAlignment="1">
      <alignment vertical="center" justifyLastLine="1"/>
    </xf>
    <xf numFmtId="14" fontId="4" fillId="0" borderId="0" xfId="0" applyNumberFormat="1" applyFont="1" applyAlignment="1" applyProtection="1">
      <alignment vertical="center" shrinkToFit="1"/>
      <protection locked="0"/>
    </xf>
    <xf numFmtId="0" fontId="6" fillId="0" borderId="0" xfId="0" applyFont="1" applyAlignment="1">
      <alignment horizontal="left" vertical="center"/>
    </xf>
    <xf numFmtId="0" fontId="14" fillId="9" borderId="37" xfId="5" applyFont="1" applyFill="1" applyBorder="1" applyAlignment="1">
      <alignment horizontal="center" vertical="center" wrapText="1"/>
    </xf>
    <xf numFmtId="20" fontId="0" fillId="9" borderId="30" xfId="5" applyNumberFormat="1" applyFont="1" applyFill="1" applyBorder="1" applyAlignment="1">
      <alignment horizontal="center" vertical="center"/>
    </xf>
    <xf numFmtId="0" fontId="10" fillId="9" borderId="20" xfId="5" applyFont="1" applyFill="1" applyBorder="1" applyAlignment="1">
      <alignment horizontal="center" vertical="center" shrinkToFit="1"/>
    </xf>
    <xf numFmtId="0" fontId="10" fillId="9" borderId="26" xfId="5" applyFont="1" applyFill="1" applyBorder="1" applyAlignment="1">
      <alignment horizontal="center" vertical="center" shrinkToFit="1"/>
    </xf>
    <xf numFmtId="0" fontId="0" fillId="9" borderId="27" xfId="5" applyFont="1" applyFill="1" applyBorder="1" applyAlignment="1">
      <alignment horizontal="center" vertical="center" shrinkToFit="1"/>
    </xf>
    <xf numFmtId="0" fontId="10" fillId="9" borderId="28" xfId="5" applyFont="1" applyFill="1" applyBorder="1" applyAlignment="1">
      <alignment horizontal="center" vertical="center" shrinkToFit="1"/>
    </xf>
    <xf numFmtId="178" fontId="0" fillId="9" borderId="11" xfId="5" applyNumberFormat="1" applyFont="1" applyFill="1" applyBorder="1" applyAlignment="1">
      <alignment horizontal="center" vertical="center"/>
    </xf>
    <xf numFmtId="0" fontId="0" fillId="9" borderId="45" xfId="5" applyFont="1" applyFill="1" applyBorder="1" applyAlignment="1">
      <alignment horizontal="center" vertical="center" shrinkToFit="1"/>
    </xf>
    <xf numFmtId="0" fontId="10" fillId="9" borderId="43" xfId="5" applyFont="1" applyFill="1" applyBorder="1" applyAlignment="1">
      <alignment horizontal="center" vertical="center" shrinkToFit="1"/>
    </xf>
    <xf numFmtId="0" fontId="10" fillId="9" borderId="37" xfId="5" applyFont="1" applyFill="1" applyBorder="1" applyAlignment="1">
      <alignment horizontal="center" vertical="center" shrinkToFit="1"/>
    </xf>
    <xf numFmtId="0" fontId="0" fillId="0" borderId="112" xfId="5" applyFont="1" applyBorder="1" applyAlignment="1">
      <alignment horizontal="center" vertical="center" shrinkToFit="1"/>
    </xf>
    <xf numFmtId="0" fontId="0" fillId="0" borderId="113" xfId="5" applyFont="1" applyBorder="1" applyAlignment="1">
      <alignment horizontal="center" vertical="center" shrinkToFit="1"/>
    </xf>
    <xf numFmtId="0" fontId="0" fillId="9" borderId="8" xfId="4" applyFont="1" applyFill="1" applyBorder="1" applyAlignment="1">
      <alignment horizontal="center" vertical="center" shrinkToFit="1"/>
    </xf>
    <xf numFmtId="0" fontId="0" fillId="10" borderId="11" xfId="4" applyFont="1" applyFill="1" applyBorder="1" applyAlignment="1">
      <alignment horizontal="center" vertical="center" shrinkToFit="1"/>
    </xf>
    <xf numFmtId="0" fontId="0" fillId="10" borderId="8" xfId="4" applyFont="1" applyFill="1" applyBorder="1" applyAlignment="1">
      <alignment horizontal="center" vertical="center" shrinkToFit="1"/>
    </xf>
    <xf numFmtId="0" fontId="1" fillId="10" borderId="8" xfId="4" applyFill="1" applyBorder="1" applyAlignment="1">
      <alignment horizontal="center" vertical="center" shrinkToFit="1"/>
    </xf>
    <xf numFmtId="0" fontId="0" fillId="10" borderId="9" xfId="4" applyFont="1" applyFill="1" applyBorder="1" applyAlignment="1">
      <alignment horizontal="center" vertical="center" shrinkToFit="1"/>
    </xf>
    <xf numFmtId="0" fontId="14" fillId="10" borderId="37" xfId="5" applyFont="1" applyFill="1" applyBorder="1" applyAlignment="1">
      <alignment horizontal="center" vertical="center" wrapText="1"/>
    </xf>
    <xf numFmtId="20" fontId="0" fillId="10" borderId="30" xfId="5" applyNumberFormat="1" applyFont="1" applyFill="1" applyBorder="1" applyAlignment="1">
      <alignment horizontal="center" vertical="center"/>
    </xf>
    <xf numFmtId="178" fontId="0" fillId="10" borderId="30" xfId="5" applyNumberFormat="1" applyFont="1" applyFill="1" applyBorder="1" applyAlignment="1">
      <alignment horizontal="center" vertical="center"/>
    </xf>
    <xf numFmtId="0" fontId="10" fillId="10" borderId="20" xfId="5" applyFont="1" applyFill="1" applyBorder="1" applyAlignment="1">
      <alignment horizontal="center" vertical="center" shrinkToFit="1"/>
    </xf>
    <xf numFmtId="0" fontId="10" fillId="10" borderId="26" xfId="5" applyFont="1" applyFill="1" applyBorder="1" applyAlignment="1">
      <alignment horizontal="center" vertical="center" shrinkToFit="1"/>
    </xf>
    <xf numFmtId="0" fontId="0" fillId="10" borderId="27" xfId="5" applyFont="1" applyFill="1" applyBorder="1" applyAlignment="1">
      <alignment horizontal="center" vertical="center" shrinkToFit="1"/>
    </xf>
    <xf numFmtId="0" fontId="10" fillId="10" borderId="28" xfId="5" applyFont="1" applyFill="1" applyBorder="1" applyAlignment="1">
      <alignment horizontal="center" vertical="center" shrinkToFit="1"/>
    </xf>
    <xf numFmtId="0" fontId="14" fillId="10" borderId="0" xfId="5" applyFont="1" applyFill="1" applyAlignment="1">
      <alignment horizontal="center" vertical="center" wrapText="1"/>
    </xf>
    <xf numFmtId="20" fontId="0" fillId="10" borderId="8" xfId="5" applyNumberFormat="1" applyFont="1" applyFill="1" applyBorder="1" applyAlignment="1">
      <alignment horizontal="center" vertical="center"/>
    </xf>
    <xf numFmtId="178" fontId="0" fillId="10" borderId="46" xfId="5" applyNumberFormat="1" applyFont="1" applyFill="1" applyBorder="1" applyAlignment="1">
      <alignment horizontal="center" vertical="center"/>
    </xf>
    <xf numFmtId="0" fontId="10" fillId="10" borderId="49" xfId="5" applyFont="1" applyFill="1" applyBorder="1" applyAlignment="1">
      <alignment horizontal="center" vertical="center" shrinkToFit="1"/>
    </xf>
    <xf numFmtId="0" fontId="10" fillId="10" borderId="52" xfId="5" applyFont="1" applyFill="1" applyBorder="1" applyAlignment="1">
      <alignment horizontal="center" vertical="center" shrinkToFit="1"/>
    </xf>
    <xf numFmtId="0" fontId="10" fillId="10" borderId="53" xfId="5" applyFont="1" applyFill="1" applyBorder="1" applyAlignment="1">
      <alignment horizontal="center" vertical="center" shrinkToFit="1"/>
    </xf>
    <xf numFmtId="0" fontId="10" fillId="10" borderId="51" xfId="5" applyFont="1" applyFill="1" applyBorder="1" applyAlignment="1">
      <alignment horizontal="center" vertical="center" shrinkToFit="1"/>
    </xf>
    <xf numFmtId="178" fontId="0" fillId="10" borderId="11" xfId="5" applyNumberFormat="1" applyFont="1" applyFill="1" applyBorder="1" applyAlignment="1">
      <alignment horizontal="center" vertical="center"/>
    </xf>
    <xf numFmtId="0" fontId="10" fillId="10" borderId="69" xfId="5" applyFont="1" applyFill="1" applyBorder="1" applyAlignment="1">
      <alignment horizontal="center" vertical="center" shrinkToFit="1"/>
    </xf>
    <xf numFmtId="0" fontId="10" fillId="10" borderId="66" xfId="5" applyFont="1" applyFill="1" applyBorder="1" applyAlignment="1">
      <alignment horizontal="center" vertical="center" shrinkToFit="1"/>
    </xf>
    <xf numFmtId="20" fontId="1" fillId="0" borderId="0" xfId="4" applyNumberFormat="1" applyAlignment="1">
      <alignment horizontal="center" vertical="center"/>
    </xf>
    <xf numFmtId="0" fontId="0" fillId="0" borderId="36" xfId="5" applyFont="1" applyBorder="1"/>
    <xf numFmtId="0" fontId="0" fillId="0" borderId="29" xfId="5" applyFont="1" applyBorder="1"/>
    <xf numFmtId="0" fontId="0" fillId="0" borderId="37" xfId="5" applyFont="1" applyBorder="1"/>
    <xf numFmtId="0" fontId="0" fillId="0" borderId="0" xfId="4" applyFont="1" applyAlignment="1" applyProtection="1">
      <alignment horizontal="left" vertical="center"/>
      <protection locked="0"/>
    </xf>
    <xf numFmtId="20" fontId="0" fillId="11" borderId="30" xfId="5" applyNumberFormat="1" applyFont="1" applyFill="1" applyBorder="1" applyAlignment="1">
      <alignment horizontal="center" vertical="center"/>
    </xf>
    <xf numFmtId="0" fontId="10" fillId="11" borderId="20" xfId="5" applyFont="1" applyFill="1" applyBorder="1" applyAlignment="1">
      <alignment horizontal="center" vertical="center" shrinkToFit="1"/>
    </xf>
    <xf numFmtId="0" fontId="10" fillId="11" borderId="26" xfId="5" applyFont="1" applyFill="1" applyBorder="1" applyAlignment="1">
      <alignment horizontal="center" vertical="center" shrinkToFit="1"/>
    </xf>
    <xf numFmtId="0" fontId="10" fillId="11" borderId="43" xfId="5" applyFont="1" applyFill="1" applyBorder="1" applyAlignment="1">
      <alignment horizontal="center" vertical="center" shrinkToFit="1"/>
    </xf>
    <xf numFmtId="0" fontId="10" fillId="11" borderId="37" xfId="5" applyFont="1" applyFill="1" applyBorder="1" applyAlignment="1">
      <alignment horizontal="center" vertical="center" shrinkToFit="1"/>
    </xf>
    <xf numFmtId="0" fontId="14" fillId="11" borderId="30" xfId="5" applyFont="1" applyFill="1" applyBorder="1" applyAlignment="1">
      <alignment horizontal="center" vertical="center" wrapText="1"/>
    </xf>
    <xf numFmtId="178" fontId="0" fillId="11" borderId="30" xfId="5" applyNumberFormat="1" applyFont="1" applyFill="1" applyBorder="1" applyAlignment="1">
      <alignment horizontal="center" vertical="center"/>
    </xf>
    <xf numFmtId="0" fontId="1" fillId="11" borderId="40" xfId="5" applyFill="1" applyBorder="1" applyAlignment="1">
      <alignment horizontal="center" vertical="center"/>
    </xf>
    <xf numFmtId="0" fontId="14" fillId="12" borderId="54" xfId="5" applyFont="1" applyFill="1" applyBorder="1" applyAlignment="1">
      <alignment horizontal="center" vertical="center" wrapText="1"/>
    </xf>
    <xf numFmtId="20" fontId="0" fillId="12" borderId="9" xfId="5" applyNumberFormat="1" applyFont="1" applyFill="1" applyBorder="1" applyAlignment="1">
      <alignment horizontal="center" vertical="center"/>
    </xf>
    <xf numFmtId="178" fontId="0" fillId="12" borderId="9" xfId="5" applyNumberFormat="1" applyFont="1" applyFill="1" applyBorder="1" applyAlignment="1">
      <alignment horizontal="center" vertical="center"/>
    </xf>
    <xf numFmtId="0" fontId="10" fillId="12" borderId="49" xfId="5" applyFont="1" applyFill="1" applyBorder="1" applyAlignment="1">
      <alignment horizontal="center" vertical="center" shrinkToFit="1"/>
    </xf>
    <xf numFmtId="0" fontId="10" fillId="12" borderId="52" xfId="5" applyFont="1" applyFill="1" applyBorder="1" applyAlignment="1">
      <alignment horizontal="center" vertical="center" shrinkToFit="1"/>
    </xf>
    <xf numFmtId="0" fontId="1" fillId="12" borderId="50" xfId="5" applyFill="1" applyBorder="1" applyAlignment="1">
      <alignment horizontal="center" vertical="center"/>
    </xf>
    <xf numFmtId="0" fontId="10" fillId="12" borderId="69" xfId="5" applyFont="1" applyFill="1" applyBorder="1" applyAlignment="1">
      <alignment horizontal="center" vertical="center" shrinkToFit="1"/>
    </xf>
    <xf numFmtId="0" fontId="10" fillId="12" borderId="66" xfId="5" applyFont="1" applyFill="1" applyBorder="1" applyAlignment="1">
      <alignment horizontal="center" vertical="center" shrinkToFit="1"/>
    </xf>
    <xf numFmtId="0" fontId="14" fillId="0" borderId="16" xfId="5" applyFont="1" applyBorder="1" applyAlignment="1">
      <alignment horizontal="center" vertical="center" wrapText="1"/>
    </xf>
    <xf numFmtId="20" fontId="0" fillId="0" borderId="8" xfId="5" applyNumberFormat="1" applyFont="1" applyBorder="1" applyAlignment="1">
      <alignment horizontal="center" vertical="center" wrapText="1"/>
    </xf>
    <xf numFmtId="20" fontId="0" fillId="0" borderId="46" xfId="5" applyNumberFormat="1" applyFont="1" applyBorder="1" applyAlignment="1">
      <alignment horizontal="center" vertical="center"/>
    </xf>
    <xf numFmtId="0" fontId="10" fillId="0" borderId="26" xfId="5" applyFont="1" applyBorder="1" applyAlignment="1">
      <alignment horizontal="center" vertical="center"/>
    </xf>
    <xf numFmtId="0" fontId="10" fillId="0" borderId="28" xfId="5" applyFont="1" applyBorder="1" applyAlignment="1">
      <alignment horizontal="center" vertical="center"/>
    </xf>
    <xf numFmtId="0" fontId="1" fillId="0" borderId="55" xfId="5" applyBorder="1" applyAlignment="1">
      <alignment horizontal="center" vertical="center"/>
    </xf>
    <xf numFmtId="0" fontId="23" fillId="0" borderId="56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 shrinkToFit="1"/>
    </xf>
    <xf numFmtId="0" fontId="3" fillId="0" borderId="37" xfId="5" applyFont="1" applyBorder="1" applyAlignment="1">
      <alignment horizontal="center" vertical="center"/>
    </xf>
    <xf numFmtId="0" fontId="3" fillId="0" borderId="37" xfId="5" applyFont="1" applyBorder="1" applyAlignment="1">
      <alignment horizontal="center" vertical="center" shrinkToFit="1"/>
    </xf>
    <xf numFmtId="0" fontId="14" fillId="11" borderId="51" xfId="5" applyFont="1" applyFill="1" applyBorder="1" applyAlignment="1">
      <alignment horizontal="center" vertical="center" wrapText="1"/>
    </xf>
    <xf numFmtId="20" fontId="0" fillId="11" borderId="54" xfId="5" applyNumberFormat="1" applyFont="1" applyFill="1" applyBorder="1" applyAlignment="1">
      <alignment horizontal="center" vertical="center"/>
    </xf>
    <xf numFmtId="0" fontId="10" fillId="11" borderId="65" xfId="5" applyFont="1" applyFill="1" applyBorder="1" applyAlignment="1">
      <alignment horizontal="center" vertical="center" shrinkToFit="1"/>
    </xf>
    <xf numFmtId="0" fontId="10" fillId="11" borderId="115" xfId="5" applyFont="1" applyFill="1" applyBorder="1" applyAlignment="1">
      <alignment horizontal="center" vertical="center" shrinkToFit="1"/>
    </xf>
    <xf numFmtId="0" fontId="1" fillId="11" borderId="116" xfId="5" applyFill="1" applyBorder="1" applyAlignment="1">
      <alignment horizontal="center" vertical="center"/>
    </xf>
    <xf numFmtId="0" fontId="10" fillId="11" borderId="53" xfId="5" applyFont="1" applyFill="1" applyBorder="1" applyAlignment="1">
      <alignment horizontal="center" vertical="center" shrinkToFit="1"/>
    </xf>
    <xf numFmtId="0" fontId="10" fillId="11" borderId="51" xfId="5" applyFont="1" applyFill="1" applyBorder="1" applyAlignment="1">
      <alignment horizontal="center" vertical="center" shrinkToFit="1"/>
    </xf>
    <xf numFmtId="0" fontId="3" fillId="0" borderId="72" xfId="5" applyFont="1" applyBorder="1" applyAlignment="1">
      <alignment horizontal="center" vertical="center"/>
    </xf>
    <xf numFmtId="0" fontId="3" fillId="0" borderId="117" xfId="5" applyFont="1" applyBorder="1" applyAlignment="1">
      <alignment horizontal="center" vertical="center"/>
    </xf>
    <xf numFmtId="0" fontId="3" fillId="0" borderId="51" xfId="5" applyFont="1" applyBorder="1" applyAlignment="1">
      <alignment horizontal="center" vertical="center" shrinkToFit="1"/>
    </xf>
    <xf numFmtId="0" fontId="32" fillId="0" borderId="0" xfId="3" applyFont="1" applyAlignment="1">
      <alignment horizontal="left" vertical="center"/>
    </xf>
    <xf numFmtId="0" fontId="28" fillId="0" borderId="0" xfId="0" applyFont="1">
      <alignment vertical="center"/>
    </xf>
    <xf numFmtId="14" fontId="28" fillId="0" borderId="0" xfId="0" applyNumberFormat="1" applyFont="1">
      <alignment vertical="center"/>
    </xf>
    <xf numFmtId="0" fontId="29" fillId="0" borderId="0" xfId="0" applyFont="1">
      <alignment vertical="center"/>
    </xf>
    <xf numFmtId="14" fontId="4" fillId="0" borderId="0" xfId="0" applyNumberFormat="1" applyFont="1" applyProtection="1">
      <alignment vertical="center"/>
      <protection locked="0"/>
    </xf>
    <xf numFmtId="49" fontId="15" fillId="0" borderId="75" xfId="6" applyNumberFormat="1" applyFont="1" applyBorder="1" applyAlignment="1">
      <alignment vertical="center" wrapText="1"/>
    </xf>
    <xf numFmtId="49" fontId="15" fillId="0" borderId="126" xfId="6" applyNumberFormat="1" applyFont="1" applyBorder="1" applyAlignment="1">
      <alignment vertical="center" wrapText="1"/>
    </xf>
    <xf numFmtId="49" fontId="15" fillId="0" borderId="113" xfId="6" applyNumberFormat="1" applyFont="1" applyBorder="1" applyAlignment="1">
      <alignment vertical="center" wrapText="1"/>
    </xf>
    <xf numFmtId="49" fontId="15" fillId="0" borderId="80" xfId="6" applyNumberFormat="1" applyFont="1" applyBorder="1" applyAlignment="1">
      <alignment vertical="center" wrapText="1"/>
    </xf>
    <xf numFmtId="49" fontId="15" fillId="0" borderId="76" xfId="6" applyNumberFormat="1" applyFont="1" applyBorder="1" applyAlignment="1">
      <alignment vertical="center" wrapText="1"/>
    </xf>
    <xf numFmtId="49" fontId="15" fillId="0" borderId="120" xfId="6" applyNumberFormat="1" applyFont="1" applyBorder="1" applyAlignment="1">
      <alignment vertical="center" wrapText="1"/>
    </xf>
    <xf numFmtId="49" fontId="15" fillId="0" borderId="122" xfId="6" applyNumberFormat="1" applyFont="1" applyBorder="1" applyAlignment="1">
      <alignment vertical="center" wrapText="1"/>
    </xf>
    <xf numFmtId="49" fontId="15" fillId="0" borderId="125" xfId="6" applyNumberFormat="1" applyFont="1" applyBorder="1" applyAlignment="1">
      <alignment vertical="center" wrapText="1"/>
    </xf>
    <xf numFmtId="49" fontId="15" fillId="0" borderId="112" xfId="6" applyNumberFormat="1" applyFont="1" applyBorder="1" applyAlignment="1">
      <alignment vertical="center" wrapText="1"/>
    </xf>
    <xf numFmtId="49" fontId="15" fillId="0" borderId="81" xfId="6" applyNumberFormat="1" applyFont="1" applyBorder="1" applyAlignment="1">
      <alignment vertical="center" wrapText="1"/>
    </xf>
    <xf numFmtId="0" fontId="1" fillId="0" borderId="66" xfId="4" applyBorder="1" applyAlignment="1">
      <alignment horizontal="center" vertical="center" shrinkToFit="1"/>
    </xf>
    <xf numFmtId="0" fontId="1" fillId="0" borderId="38" xfId="4" applyBorder="1" applyAlignment="1">
      <alignment horizontal="center" vertical="center" shrinkToFit="1"/>
    </xf>
    <xf numFmtId="0" fontId="30" fillId="0" borderId="0" xfId="3" applyFont="1" applyAlignment="1">
      <alignment horizontal="center" vertical="center" shrinkToFit="1"/>
    </xf>
    <xf numFmtId="0" fontId="25" fillId="0" borderId="0" xfId="0" applyFont="1" applyAlignment="1">
      <alignment horizontal="center" vertical="center" justifyLastLine="1"/>
    </xf>
    <xf numFmtId="0" fontId="28" fillId="0" borderId="0" xfId="3" applyFont="1" applyAlignment="1">
      <alignment horizontal="center" vertical="center"/>
    </xf>
    <xf numFmtId="20" fontId="1" fillId="0" borderId="114" xfId="4" applyNumberFormat="1" applyBorder="1" applyAlignment="1">
      <alignment horizontal="center" vertical="center" shrinkToFit="1"/>
    </xf>
    <xf numFmtId="0" fontId="1" fillId="0" borderId="114" xfId="4" applyBorder="1" applyAlignment="1">
      <alignment horizontal="center" vertical="center" shrinkToFit="1"/>
    </xf>
    <xf numFmtId="20" fontId="1" fillId="0" borderId="21" xfId="4" applyNumberFormat="1" applyBorder="1" applyAlignment="1">
      <alignment horizontal="center" vertical="center" shrinkToFit="1"/>
    </xf>
    <xf numFmtId="0" fontId="1" fillId="0" borderId="21" xfId="4" applyBorder="1" applyAlignment="1">
      <alignment horizontal="center" vertical="center" shrinkToFit="1"/>
    </xf>
    <xf numFmtId="0" fontId="11" fillId="0" borderId="93" xfId="4" applyFont="1" applyBorder="1" applyAlignment="1">
      <alignment horizontal="center" vertical="center"/>
    </xf>
    <xf numFmtId="0" fontId="11" fillId="0" borderId="89" xfId="4" applyFont="1" applyBorder="1" applyAlignment="1">
      <alignment horizontal="center" vertical="center"/>
    </xf>
    <xf numFmtId="0" fontId="11" fillId="0" borderId="94" xfId="4" applyFont="1" applyBorder="1" applyAlignment="1">
      <alignment horizontal="center" vertical="center"/>
    </xf>
    <xf numFmtId="0" fontId="11" fillId="0" borderId="95" xfId="4" applyFont="1" applyBorder="1" applyAlignment="1">
      <alignment horizontal="center" vertical="center"/>
    </xf>
    <xf numFmtId="0" fontId="11" fillId="0" borderId="90" xfId="4" applyFont="1" applyBorder="1" applyAlignment="1">
      <alignment horizontal="center" vertical="center"/>
    </xf>
    <xf numFmtId="0" fontId="11" fillId="0" borderId="96" xfId="4" applyFont="1" applyBorder="1" applyAlignment="1">
      <alignment horizontal="center" vertical="center"/>
    </xf>
    <xf numFmtId="0" fontId="0" fillId="0" borderId="29" xfId="4" applyFont="1" applyBorder="1" applyAlignment="1">
      <alignment horizontal="center" vertical="center" shrinkToFit="1"/>
    </xf>
    <xf numFmtId="0" fontId="1" fillId="0" borderId="29" xfId="4" applyBorder="1" applyAlignment="1">
      <alignment horizontal="center" vertical="center" shrinkToFit="1"/>
    </xf>
    <xf numFmtId="0" fontId="1" fillId="0" borderId="37" xfId="4" applyBorder="1" applyAlignment="1">
      <alignment horizontal="center" vertical="center" shrinkToFit="1"/>
    </xf>
    <xf numFmtId="0" fontId="0" fillId="0" borderId="36" xfId="4" applyFont="1" applyBorder="1" applyAlignment="1">
      <alignment horizontal="center" vertical="center" shrinkToFit="1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 shrinkToFit="1"/>
    </xf>
    <xf numFmtId="179" fontId="14" fillId="0" borderId="110" xfId="4" applyNumberFormat="1" applyFont="1" applyBorder="1" applyAlignment="1">
      <alignment horizontal="center" vertical="center" shrinkToFit="1"/>
    </xf>
    <xf numFmtId="179" fontId="14" fillId="0" borderId="111" xfId="4" applyNumberFormat="1" applyFont="1" applyBorder="1" applyAlignment="1">
      <alignment horizontal="center" vertical="center" shrinkToFit="1"/>
    </xf>
    <xf numFmtId="179" fontId="14" fillId="0" borderId="106" xfId="4" applyNumberFormat="1" applyFont="1" applyBorder="1" applyAlignment="1">
      <alignment horizontal="center" vertical="center" shrinkToFit="1"/>
    </xf>
    <xf numFmtId="179" fontId="14" fillId="0" borderId="107" xfId="4" applyNumberFormat="1" applyFont="1" applyBorder="1" applyAlignment="1">
      <alignment horizontal="center" vertical="center" shrinkToFit="1"/>
    </xf>
    <xf numFmtId="178" fontId="13" fillId="2" borderId="25" xfId="4" applyNumberFormat="1" applyFont="1" applyFill="1" applyBorder="1" applyAlignment="1">
      <alignment horizontal="center" vertical="center" shrinkToFit="1"/>
    </xf>
    <xf numFmtId="178" fontId="13" fillId="2" borderId="13" xfId="4" applyNumberFormat="1" applyFont="1" applyFill="1" applyBorder="1" applyAlignment="1">
      <alignment horizontal="center" vertical="center" shrinkToFit="1"/>
    </xf>
    <xf numFmtId="178" fontId="13" fillId="0" borderId="12" xfId="4" applyNumberFormat="1" applyFont="1" applyBorder="1" applyAlignment="1">
      <alignment horizontal="center" vertical="center" shrinkToFit="1"/>
    </xf>
    <xf numFmtId="178" fontId="13" fillId="0" borderId="25" xfId="4" applyNumberFormat="1" applyFont="1" applyBorder="1" applyAlignment="1">
      <alignment horizontal="center" vertical="center" shrinkToFit="1"/>
    </xf>
    <xf numFmtId="178" fontId="13" fillId="0" borderId="13" xfId="4" applyNumberFormat="1" applyFont="1" applyBorder="1" applyAlignment="1">
      <alignment horizontal="center" vertical="center" shrinkToFit="1"/>
    </xf>
    <xf numFmtId="0" fontId="10" fillId="0" borderId="6" xfId="4" applyFont="1" applyBorder="1" applyAlignment="1">
      <alignment horizontal="center" vertical="center" shrinkToFit="1"/>
    </xf>
    <xf numFmtId="0" fontId="10" fillId="0" borderId="38" xfId="4" applyFont="1" applyBorder="1" applyAlignment="1">
      <alignment horizontal="center" vertical="center" shrinkToFit="1"/>
    </xf>
    <xf numFmtId="0" fontId="10" fillId="0" borderId="14" xfId="4" applyFont="1" applyBorder="1" applyAlignment="1">
      <alignment horizontal="center" vertical="center" shrinkToFit="1"/>
    </xf>
    <xf numFmtId="0" fontId="16" fillId="0" borderId="93" xfId="4" applyFont="1" applyBorder="1" applyAlignment="1">
      <alignment horizontal="center" vertical="center"/>
    </xf>
    <xf numFmtId="0" fontId="16" fillId="0" borderId="89" xfId="4" applyFont="1" applyBorder="1" applyAlignment="1">
      <alignment horizontal="center" vertical="center"/>
    </xf>
    <xf numFmtId="0" fontId="16" fillId="0" borderId="94" xfId="4" applyFont="1" applyBorder="1" applyAlignment="1">
      <alignment horizontal="center" vertical="center"/>
    </xf>
    <xf numFmtId="0" fontId="16" fillId="0" borderId="95" xfId="4" applyFont="1" applyBorder="1" applyAlignment="1">
      <alignment horizontal="center" vertical="center"/>
    </xf>
    <xf numFmtId="0" fontId="16" fillId="0" borderId="90" xfId="4" applyFont="1" applyBorder="1" applyAlignment="1">
      <alignment horizontal="center" vertical="center"/>
    </xf>
    <xf numFmtId="0" fontId="16" fillId="0" borderId="96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 shrinkToFit="1"/>
    </xf>
    <xf numFmtId="0" fontId="10" fillId="0" borderId="5" xfId="4" applyFont="1" applyBorder="1" applyAlignment="1">
      <alignment horizontal="center" vertical="center" shrinkToFit="1"/>
    </xf>
    <xf numFmtId="0" fontId="10" fillId="0" borderId="16" xfId="4" applyFont="1" applyBorder="1" applyAlignment="1">
      <alignment horizontal="center" vertical="center" shrinkToFit="1"/>
    </xf>
    <xf numFmtId="0" fontId="1" fillId="0" borderId="16" xfId="4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1" fillId="0" borderId="5" xfId="4" applyBorder="1" applyAlignment="1">
      <alignment horizontal="center" vertical="center" shrinkToFit="1"/>
    </xf>
    <xf numFmtId="0" fontId="10" fillId="0" borderId="65" xfId="4" applyFont="1" applyBorder="1" applyAlignment="1">
      <alignment horizontal="center" vertical="center" shrinkToFit="1"/>
    </xf>
    <xf numFmtId="0" fontId="10" fillId="0" borderId="66" xfId="4" applyFont="1" applyBorder="1" applyAlignment="1">
      <alignment horizontal="center" vertical="center" shrinkToFit="1"/>
    </xf>
    <xf numFmtId="0" fontId="10" fillId="0" borderId="18" xfId="4" applyFont="1" applyBorder="1" applyAlignment="1">
      <alignment horizontal="center" vertical="center" shrinkToFit="1"/>
    </xf>
    <xf numFmtId="0" fontId="1" fillId="0" borderId="0" xfId="4" applyAlignment="1">
      <alignment horizontal="center" vertical="center"/>
    </xf>
    <xf numFmtId="0" fontId="0" fillId="11" borderId="16" xfId="4" applyFont="1" applyFill="1" applyBorder="1" applyAlignment="1">
      <alignment horizontal="center" vertical="center" shrinkToFit="1"/>
    </xf>
    <xf numFmtId="0" fontId="1" fillId="11" borderId="0" xfId="4" applyFill="1" applyAlignment="1">
      <alignment horizontal="center" vertical="center" shrinkToFit="1"/>
    </xf>
    <xf numFmtId="0" fontId="1" fillId="11" borderId="5" xfId="4" applyFill="1" applyBorder="1" applyAlignment="1">
      <alignment horizontal="center" vertical="center" shrinkToFit="1"/>
    </xf>
    <xf numFmtId="0" fontId="1" fillId="0" borderId="16" xfId="4" applyBorder="1" applyAlignment="1">
      <alignment horizontal="distributed" vertical="center" shrinkToFit="1"/>
    </xf>
    <xf numFmtId="0" fontId="1" fillId="0" borderId="0" xfId="4" applyAlignment="1">
      <alignment horizontal="distributed" vertical="center" shrinkToFit="1"/>
    </xf>
    <xf numFmtId="0" fontId="1" fillId="0" borderId="5" xfId="4" applyBorder="1" applyAlignment="1">
      <alignment horizontal="distributed" vertical="center" shrinkToFit="1"/>
    </xf>
    <xf numFmtId="0" fontId="1" fillId="0" borderId="36" xfId="4" applyBorder="1" applyAlignment="1">
      <alignment horizontal="center" vertical="center" shrinkToFit="1"/>
    </xf>
    <xf numFmtId="178" fontId="13" fillId="11" borderId="25" xfId="4" applyNumberFormat="1" applyFont="1" applyFill="1" applyBorder="1" applyAlignment="1">
      <alignment horizontal="center" vertical="center" shrinkToFit="1"/>
    </xf>
    <xf numFmtId="178" fontId="13" fillId="11" borderId="13" xfId="4" applyNumberFormat="1" applyFont="1" applyFill="1" applyBorder="1" applyAlignment="1">
      <alignment horizontal="center" vertical="center" shrinkToFit="1"/>
    </xf>
    <xf numFmtId="20" fontId="13" fillId="0" borderId="12" xfId="4" applyNumberFormat="1" applyFont="1" applyBorder="1" applyAlignment="1">
      <alignment horizontal="center" vertical="center" shrinkToFit="1"/>
    </xf>
    <xf numFmtId="0" fontId="13" fillId="0" borderId="25" xfId="4" applyFont="1" applyBorder="1" applyAlignment="1">
      <alignment horizontal="center" vertical="center" shrinkToFit="1"/>
    </xf>
    <xf numFmtId="0" fontId="13" fillId="0" borderId="13" xfId="4" applyFont="1" applyBorder="1" applyAlignment="1">
      <alignment horizontal="center" vertical="center" shrinkToFit="1"/>
    </xf>
    <xf numFmtId="0" fontId="1" fillId="0" borderId="12" xfId="4" applyBorder="1" applyAlignment="1">
      <alignment horizontal="center" vertical="center" shrinkToFit="1"/>
    </xf>
    <xf numFmtId="0" fontId="1" fillId="0" borderId="25" xfId="4" applyBorder="1" applyAlignment="1">
      <alignment horizontal="center" vertical="center" shrinkToFit="1"/>
    </xf>
    <xf numFmtId="0" fontId="1" fillId="0" borderId="13" xfId="4" applyBorder="1" applyAlignment="1">
      <alignment horizontal="center" vertical="center" shrinkToFit="1"/>
    </xf>
    <xf numFmtId="0" fontId="10" fillId="11" borderId="14" xfId="4" applyFont="1" applyFill="1" applyBorder="1" applyAlignment="1">
      <alignment horizontal="center" vertical="center" shrinkToFit="1"/>
    </xf>
    <xf numFmtId="0" fontId="10" fillId="11" borderId="6" xfId="4" applyFont="1" applyFill="1" applyBorder="1" applyAlignment="1">
      <alignment horizontal="center" vertical="center" shrinkToFit="1"/>
    </xf>
    <xf numFmtId="0" fontId="10" fillId="11" borderId="38" xfId="4" applyFont="1" applyFill="1" applyBorder="1" applyAlignment="1">
      <alignment horizontal="center" vertical="center" shrinkToFit="1"/>
    </xf>
    <xf numFmtId="0" fontId="1" fillId="0" borderId="14" xfId="4" applyBorder="1" applyAlignment="1">
      <alignment horizontal="center" vertical="center" shrinkToFit="1"/>
    </xf>
    <xf numFmtId="0" fontId="1" fillId="0" borderId="6" xfId="4" applyBorder="1" applyAlignment="1">
      <alignment horizontal="center" vertical="center" shrinkToFit="1"/>
    </xf>
    <xf numFmtId="0" fontId="1" fillId="0" borderId="38" xfId="4" applyBorder="1" applyAlignment="1">
      <alignment horizontal="center" vertical="center" shrinkToFit="1"/>
    </xf>
    <xf numFmtId="0" fontId="0" fillId="0" borderId="0" xfId="4" applyFont="1" applyAlignment="1">
      <alignment horizontal="center" vertical="center"/>
    </xf>
    <xf numFmtId="0" fontId="10" fillId="11" borderId="16" xfId="4" applyFont="1" applyFill="1" applyBorder="1" applyAlignment="1">
      <alignment horizontal="center" vertical="center" shrinkToFit="1"/>
    </xf>
    <xf numFmtId="0" fontId="10" fillId="11" borderId="0" xfId="4" applyFont="1" applyFill="1" applyAlignment="1">
      <alignment horizontal="center" vertical="center" shrinkToFit="1"/>
    </xf>
    <xf numFmtId="0" fontId="10" fillId="11" borderId="5" xfId="4" applyFont="1" applyFill="1" applyBorder="1" applyAlignment="1">
      <alignment horizontal="center" vertical="center" shrinkToFit="1"/>
    </xf>
    <xf numFmtId="179" fontId="14" fillId="0" borderId="108" xfId="4" applyNumberFormat="1" applyFont="1" applyBorder="1" applyAlignment="1">
      <alignment horizontal="center" vertical="center" shrinkToFit="1"/>
    </xf>
    <xf numFmtId="179" fontId="14" fillId="0" borderId="109" xfId="4" applyNumberFormat="1" applyFont="1" applyBorder="1" applyAlignment="1">
      <alignment horizontal="center" vertical="center" shrinkToFit="1"/>
    </xf>
    <xf numFmtId="0" fontId="10" fillId="11" borderId="18" xfId="4" applyFont="1" applyFill="1" applyBorder="1" applyAlignment="1">
      <alignment horizontal="center" vertical="center" shrinkToFit="1"/>
    </xf>
    <xf numFmtId="0" fontId="10" fillId="11" borderId="65" xfId="4" applyFont="1" applyFill="1" applyBorder="1" applyAlignment="1">
      <alignment horizontal="center" vertical="center" shrinkToFit="1"/>
    </xf>
    <xf numFmtId="0" fontId="10" fillId="11" borderId="66" xfId="4" applyFont="1" applyFill="1" applyBorder="1" applyAlignment="1">
      <alignment horizontal="center" vertical="center" shrinkToFit="1"/>
    </xf>
    <xf numFmtId="0" fontId="1" fillId="0" borderId="18" xfId="4" applyBorder="1" applyAlignment="1">
      <alignment horizontal="center" vertical="center" shrinkToFit="1"/>
    </xf>
    <xf numFmtId="0" fontId="1" fillId="0" borderId="65" xfId="4" applyBorder="1" applyAlignment="1">
      <alignment horizontal="center" vertical="center" shrinkToFit="1"/>
    </xf>
    <xf numFmtId="0" fontId="1" fillId="0" borderId="66" xfId="4" applyBorder="1" applyAlignment="1">
      <alignment horizontal="center" vertical="center" shrinkToFit="1"/>
    </xf>
    <xf numFmtId="0" fontId="0" fillId="12" borderId="16" xfId="4" applyFont="1" applyFill="1" applyBorder="1" applyAlignment="1">
      <alignment horizontal="center" vertical="center" shrinkToFit="1"/>
    </xf>
    <xf numFmtId="0" fontId="1" fillId="12" borderId="0" xfId="4" applyFill="1" applyAlignment="1">
      <alignment horizontal="center" vertical="center" shrinkToFit="1"/>
    </xf>
    <xf numFmtId="0" fontId="1" fillId="12" borderId="5" xfId="4" applyFill="1" applyBorder="1" applyAlignment="1">
      <alignment horizontal="center" vertical="center" shrinkToFit="1"/>
    </xf>
    <xf numFmtId="178" fontId="13" fillId="11" borderId="12" xfId="4" applyNumberFormat="1" applyFont="1" applyFill="1" applyBorder="1" applyAlignment="1">
      <alignment horizontal="center" vertical="center" shrinkToFit="1"/>
    </xf>
    <xf numFmtId="20" fontId="13" fillId="12" borderId="12" xfId="4" applyNumberFormat="1" applyFont="1" applyFill="1" applyBorder="1" applyAlignment="1">
      <alignment horizontal="center" vertical="center" shrinkToFit="1"/>
    </xf>
    <xf numFmtId="0" fontId="13" fillId="12" borderId="25" xfId="4" applyFont="1" applyFill="1" applyBorder="1" applyAlignment="1">
      <alignment horizontal="center" vertical="center" shrinkToFit="1"/>
    </xf>
    <xf numFmtId="0" fontId="13" fillId="12" borderId="13" xfId="4" applyFont="1" applyFill="1" applyBorder="1" applyAlignment="1">
      <alignment horizontal="center" vertical="center" shrinkToFit="1"/>
    </xf>
    <xf numFmtId="0" fontId="13" fillId="0" borderId="12" xfId="4" applyFont="1" applyBorder="1" applyAlignment="1">
      <alignment horizontal="center" vertical="center" shrinkToFit="1"/>
    </xf>
    <xf numFmtId="0" fontId="0" fillId="12" borderId="36" xfId="4" applyFont="1" applyFill="1" applyBorder="1" applyAlignment="1">
      <alignment horizontal="center" vertical="center" shrinkToFit="1"/>
    </xf>
    <xf numFmtId="0" fontId="1" fillId="12" borderId="29" xfId="4" applyFill="1" applyBorder="1" applyAlignment="1">
      <alignment horizontal="center" vertical="center" shrinkToFit="1"/>
    </xf>
    <xf numFmtId="0" fontId="1" fillId="12" borderId="37" xfId="4" applyFill="1" applyBorder="1" applyAlignment="1">
      <alignment horizontal="center" vertical="center" shrinkToFit="1"/>
    </xf>
    <xf numFmtId="179" fontId="14" fillId="0" borderId="16" xfId="4" applyNumberFormat="1" applyFont="1" applyBorder="1" applyAlignment="1">
      <alignment horizontal="center" vertical="center" wrapText="1"/>
    </xf>
    <xf numFmtId="179" fontId="14" fillId="0" borderId="18" xfId="4" applyNumberFormat="1" applyFont="1" applyBorder="1" applyAlignment="1">
      <alignment horizontal="center" vertical="center" wrapText="1"/>
    </xf>
    <xf numFmtId="0" fontId="16" fillId="0" borderId="93" xfId="4" applyFont="1" applyBorder="1" applyAlignment="1">
      <alignment horizontal="center" vertical="center" shrinkToFit="1"/>
    </xf>
    <xf numFmtId="0" fontId="16" fillId="0" borderId="89" xfId="4" applyFont="1" applyBorder="1" applyAlignment="1">
      <alignment horizontal="center" vertical="center" shrinkToFit="1"/>
    </xf>
    <xf numFmtId="0" fontId="16" fillId="0" borderId="94" xfId="4" applyFont="1" applyBorder="1" applyAlignment="1">
      <alignment horizontal="center" vertical="center" shrinkToFit="1"/>
    </xf>
    <xf numFmtId="0" fontId="16" fillId="0" borderId="95" xfId="4" applyFont="1" applyBorder="1" applyAlignment="1">
      <alignment horizontal="center" vertical="center" shrinkToFit="1"/>
    </xf>
    <xf numFmtId="0" fontId="16" fillId="0" borderId="90" xfId="4" applyFont="1" applyBorder="1" applyAlignment="1">
      <alignment horizontal="center" vertical="center" shrinkToFit="1"/>
    </xf>
    <xf numFmtId="0" fontId="16" fillId="0" borderId="96" xfId="4" applyFont="1" applyBorder="1" applyAlignment="1">
      <alignment horizontal="center" vertical="center" shrinkToFit="1"/>
    </xf>
    <xf numFmtId="180" fontId="20" fillId="0" borderId="97" xfId="4" applyNumberFormat="1" applyFont="1" applyBorder="1" applyAlignment="1">
      <alignment horizontal="center" vertical="center"/>
    </xf>
    <xf numFmtId="180" fontId="20" fillId="0" borderId="98" xfId="4" applyNumberFormat="1" applyFont="1" applyBorder="1" applyAlignment="1">
      <alignment horizontal="center" vertical="center"/>
    </xf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/>
    </xf>
    <xf numFmtId="0" fontId="1" fillId="0" borderId="78" xfId="4" applyBorder="1" applyAlignment="1">
      <alignment horizontal="center" vertical="center" shrinkToFit="1"/>
    </xf>
    <xf numFmtId="0" fontId="1" fillId="0" borderId="4" xfId="4" applyBorder="1" applyAlignment="1">
      <alignment horizontal="center" vertical="center" shrinkToFit="1"/>
    </xf>
    <xf numFmtId="179" fontId="14" fillId="0" borderId="57" xfId="4" applyNumberFormat="1" applyFont="1" applyBorder="1" applyAlignment="1">
      <alignment horizontal="center" vertical="center" wrapText="1"/>
    </xf>
    <xf numFmtId="0" fontId="11" fillId="0" borderId="93" xfId="4" applyFont="1" applyBorder="1" applyAlignment="1">
      <alignment horizontal="center" vertical="center" shrinkToFit="1"/>
    </xf>
    <xf numFmtId="0" fontId="11" fillId="0" borderId="89" xfId="4" applyFont="1" applyBorder="1" applyAlignment="1">
      <alignment horizontal="center" vertical="center" shrinkToFit="1"/>
    </xf>
    <xf numFmtId="0" fontId="11" fillId="0" borderId="94" xfId="4" applyFont="1" applyBorder="1" applyAlignment="1">
      <alignment horizontal="center" vertical="center" shrinkToFit="1"/>
    </xf>
    <xf numFmtId="0" fontId="11" fillId="0" borderId="95" xfId="4" applyFont="1" applyBorder="1" applyAlignment="1">
      <alignment horizontal="center" vertical="center" shrinkToFit="1"/>
    </xf>
    <xf numFmtId="0" fontId="11" fillId="0" borderId="90" xfId="4" applyFont="1" applyBorder="1" applyAlignment="1">
      <alignment horizontal="center" vertical="center" shrinkToFit="1"/>
    </xf>
    <xf numFmtId="0" fontId="11" fillId="0" borderId="96" xfId="4" applyFont="1" applyBorder="1" applyAlignment="1">
      <alignment horizontal="center" vertical="center" shrinkToFit="1"/>
    </xf>
    <xf numFmtId="180" fontId="20" fillId="0" borderId="103" xfId="4" applyNumberFormat="1" applyFont="1" applyBorder="1" applyAlignment="1">
      <alignment horizontal="center" vertical="center"/>
    </xf>
    <xf numFmtId="180" fontId="20" fillId="0" borderId="104" xfId="4" applyNumberFormat="1" applyFont="1" applyBorder="1" applyAlignment="1">
      <alignment horizontal="center" vertical="center"/>
    </xf>
    <xf numFmtId="0" fontId="0" fillId="0" borderId="75" xfId="4" applyFont="1" applyBorder="1" applyAlignment="1">
      <alignment horizontal="center" vertical="center"/>
    </xf>
    <xf numFmtId="0" fontId="0" fillId="0" borderId="76" xfId="4" applyFont="1" applyBorder="1" applyAlignment="1">
      <alignment horizontal="center" vertical="center"/>
    </xf>
    <xf numFmtId="179" fontId="14" fillId="0" borderId="24" xfId="4" applyNumberFormat="1" applyFont="1" applyBorder="1" applyAlignment="1">
      <alignment horizontal="center" vertical="center" wrapText="1"/>
    </xf>
    <xf numFmtId="179" fontId="14" fillId="0" borderId="8" xfId="4" applyNumberFormat="1" applyFont="1" applyBorder="1" applyAlignment="1">
      <alignment horizontal="center" vertical="center" wrapText="1"/>
    </xf>
    <xf numFmtId="0" fontId="0" fillId="0" borderId="0" xfId="4" applyFont="1" applyAlignment="1">
      <alignment horizontal="center" vertical="center" shrinkToFit="1"/>
    </xf>
    <xf numFmtId="179" fontId="14" fillId="0" borderId="9" xfId="4" applyNumberFormat="1" applyFont="1" applyBorder="1" applyAlignment="1">
      <alignment horizontal="center" vertical="center" wrapText="1"/>
    </xf>
    <xf numFmtId="180" fontId="20" fillId="0" borderId="100" xfId="4" applyNumberFormat="1" applyFont="1" applyBorder="1" applyAlignment="1">
      <alignment horizontal="center" vertical="center"/>
    </xf>
    <xf numFmtId="180" fontId="20" fillId="0" borderId="101" xfId="4" applyNumberFormat="1" applyFont="1" applyBorder="1" applyAlignment="1">
      <alignment horizontal="center" vertical="center"/>
    </xf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/>
    </xf>
    <xf numFmtId="0" fontId="1" fillId="0" borderId="20" xfId="4" applyBorder="1" applyAlignment="1">
      <alignment horizontal="center" vertical="center" shrinkToFit="1"/>
    </xf>
    <xf numFmtId="0" fontId="20" fillId="0" borderId="104" xfId="4" applyFont="1" applyBorder="1" applyAlignment="1">
      <alignment horizontal="center" vertical="center"/>
    </xf>
    <xf numFmtId="0" fontId="20" fillId="0" borderId="105" xfId="4" applyFont="1" applyBorder="1" applyAlignment="1">
      <alignment horizontal="center" vertical="center"/>
    </xf>
    <xf numFmtId="0" fontId="1" fillId="12" borderId="16" xfId="4" applyFill="1" applyBorder="1" applyAlignment="1">
      <alignment horizontal="distributed" vertical="center" shrinkToFit="1"/>
    </xf>
    <xf numFmtId="0" fontId="1" fillId="12" borderId="0" xfId="4" applyFill="1" applyAlignment="1">
      <alignment horizontal="distributed" vertical="center" shrinkToFit="1"/>
    </xf>
    <xf numFmtId="0" fontId="1" fillId="12" borderId="5" xfId="4" applyFill="1" applyBorder="1" applyAlignment="1">
      <alignment horizontal="distributed" vertical="center" shrinkToFit="1"/>
    </xf>
    <xf numFmtId="0" fontId="17" fillId="0" borderId="0" xfId="4" applyFont="1" applyAlignment="1">
      <alignment horizontal="center" vertical="center" shrinkToFit="1"/>
    </xf>
    <xf numFmtId="0" fontId="18" fillId="0" borderId="0" xfId="4" applyFont="1" applyAlignment="1">
      <alignment horizontal="center" vertical="center" shrinkToFit="1"/>
    </xf>
    <xf numFmtId="0" fontId="19" fillId="0" borderId="57" xfId="4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19" fillId="0" borderId="58" xfId="4" applyFont="1" applyBorder="1" applyAlignment="1">
      <alignment horizontal="center" vertical="center"/>
    </xf>
    <xf numFmtId="0" fontId="19" fillId="0" borderId="16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9" fillId="0" borderId="5" xfId="4" applyFont="1" applyBorder="1" applyAlignment="1">
      <alignment horizontal="center" vertical="center"/>
    </xf>
    <xf numFmtId="0" fontId="0" fillId="0" borderId="75" xfId="4" applyFont="1" applyBorder="1" applyAlignment="1">
      <alignment horizontal="center" vertical="center" shrinkToFit="1"/>
    </xf>
    <xf numFmtId="0" fontId="0" fillId="0" borderId="76" xfId="4" applyFont="1" applyBorder="1" applyAlignment="1">
      <alignment horizontal="center" vertical="center" shrinkToFit="1"/>
    </xf>
    <xf numFmtId="0" fontId="1" fillId="0" borderId="78" xfId="4" applyBorder="1" applyAlignment="1">
      <alignment horizontal="center" vertical="center"/>
    </xf>
    <xf numFmtId="0" fontId="1" fillId="0" borderId="4" xfId="4" applyBorder="1" applyAlignment="1">
      <alignment horizontal="center" vertical="center"/>
    </xf>
    <xf numFmtId="0" fontId="0" fillId="0" borderId="77" xfId="4" applyFont="1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0" fillId="0" borderId="19" xfId="4" applyFont="1" applyBorder="1" applyAlignment="1">
      <alignment horizontal="center" vertical="center"/>
    </xf>
    <xf numFmtId="0" fontId="0" fillId="0" borderId="17" xfId="4" applyFont="1" applyBorder="1" applyAlignment="1">
      <alignment horizontal="center" vertical="center"/>
    </xf>
    <xf numFmtId="0" fontId="0" fillId="0" borderId="20" xfId="4" applyFont="1" applyBorder="1" applyAlignment="1">
      <alignment horizontal="center" vertical="center"/>
    </xf>
    <xf numFmtId="0" fontId="0" fillId="0" borderId="7" xfId="4" applyFont="1" applyBorder="1" applyAlignment="1">
      <alignment horizontal="center" vertical="center"/>
    </xf>
    <xf numFmtId="0" fontId="0" fillId="12" borderId="18" xfId="4" applyFont="1" applyFill="1" applyBorder="1" applyAlignment="1">
      <alignment horizontal="center" vertical="center" shrinkToFit="1"/>
    </xf>
    <xf numFmtId="0" fontId="1" fillId="12" borderId="65" xfId="4" applyFill="1" applyBorder="1" applyAlignment="1">
      <alignment horizontal="center" vertical="center" shrinkToFit="1"/>
    </xf>
    <xf numFmtId="0" fontId="1" fillId="12" borderId="66" xfId="4" applyFill="1" applyBorder="1" applyAlignment="1">
      <alignment horizontal="center" vertical="center" shrinkToFit="1"/>
    </xf>
    <xf numFmtId="0" fontId="0" fillId="12" borderId="14" xfId="4" applyFont="1" applyFill="1" applyBorder="1" applyAlignment="1">
      <alignment horizontal="center" vertical="center" shrinkToFit="1"/>
    </xf>
    <xf numFmtId="0" fontId="1" fillId="12" borderId="6" xfId="4" applyFill="1" applyBorder="1" applyAlignment="1">
      <alignment horizontal="center" vertical="center" shrinkToFit="1"/>
    </xf>
    <xf numFmtId="0" fontId="1" fillId="12" borderId="38" xfId="4" applyFill="1" applyBorder="1" applyAlignment="1">
      <alignment horizontal="center" vertical="center" shrinkToFit="1"/>
    </xf>
    <xf numFmtId="0" fontId="0" fillId="0" borderId="57" xfId="5" applyFont="1" applyBorder="1" applyAlignment="1">
      <alignment horizontal="center" vertical="center"/>
    </xf>
    <xf numFmtId="0" fontId="0" fillId="0" borderId="21" xfId="5" applyFont="1" applyBorder="1" applyAlignment="1">
      <alignment horizontal="center" vertical="center"/>
    </xf>
    <xf numFmtId="0" fontId="0" fillId="0" borderId="58" xfId="5" applyFont="1" applyBorder="1" applyAlignment="1">
      <alignment horizontal="center" vertical="center"/>
    </xf>
    <xf numFmtId="0" fontId="0" fillId="0" borderId="18" xfId="5" applyFont="1" applyBorder="1" applyAlignment="1">
      <alignment horizontal="center" vertical="center"/>
    </xf>
    <xf numFmtId="0" fontId="0" fillId="0" borderId="65" xfId="5" applyFont="1" applyBorder="1" applyAlignment="1">
      <alignment horizontal="center" vertical="center"/>
    </xf>
    <xf numFmtId="0" fontId="0" fillId="0" borderId="66" xfId="5" applyFont="1" applyBorder="1" applyAlignment="1">
      <alignment horizontal="center" vertical="center"/>
    </xf>
    <xf numFmtId="0" fontId="10" fillId="0" borderId="57" xfId="5" applyFont="1" applyBorder="1" applyAlignment="1">
      <alignment horizontal="center" vertical="center"/>
    </xf>
    <xf numFmtId="0" fontId="10" fillId="0" borderId="18" xfId="5" applyFont="1" applyBorder="1" applyAlignment="1">
      <alignment horizontal="center" vertical="center"/>
    </xf>
    <xf numFmtId="0" fontId="10" fillId="0" borderId="24" xfId="5" applyFont="1" applyBorder="1" applyAlignment="1">
      <alignment horizontal="center"/>
    </xf>
    <xf numFmtId="0" fontId="10" fillId="0" borderId="9" xfId="5" applyFont="1" applyBorder="1" applyAlignment="1">
      <alignment horizontal="center"/>
    </xf>
    <xf numFmtId="0" fontId="10" fillId="0" borderId="21" xfId="5" applyFont="1" applyBorder="1" applyAlignment="1">
      <alignment horizontal="center" vertical="center" shrinkToFit="1"/>
    </xf>
    <xf numFmtId="0" fontId="10" fillId="0" borderId="65" xfId="5" applyFont="1" applyBorder="1" applyAlignment="1">
      <alignment horizontal="center" vertical="center" shrinkToFit="1"/>
    </xf>
    <xf numFmtId="0" fontId="10" fillId="0" borderId="24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10" fillId="0" borderId="65" xfId="5" applyFont="1" applyBorder="1" applyAlignment="1">
      <alignment horizontal="center" vertical="center"/>
    </xf>
    <xf numFmtId="179" fontId="14" fillId="0" borderId="8" xfId="5" applyNumberFormat="1" applyFont="1" applyBorder="1" applyAlignment="1">
      <alignment horizontal="center" wrapText="1"/>
    </xf>
    <xf numFmtId="0" fontId="22" fillId="0" borderId="0" xfId="5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10" fillId="0" borderId="0" xfId="5" applyFont="1" applyAlignment="1">
      <alignment horizontal="right"/>
    </xf>
    <xf numFmtId="0" fontId="10" fillId="0" borderId="24" xfId="5" applyFont="1" applyBorder="1" applyAlignment="1">
      <alignment horizontal="center" vertical="center" wrapText="1" shrinkToFit="1"/>
    </xf>
    <xf numFmtId="0" fontId="10" fillId="0" borderId="9" xfId="5" applyFont="1" applyBorder="1" applyAlignment="1">
      <alignment horizontal="center" vertical="center" wrapText="1" shrinkToFit="1"/>
    </xf>
    <xf numFmtId="179" fontId="14" fillId="0" borderId="24" xfId="5" applyNumberFormat="1" applyFont="1" applyBorder="1" applyAlignment="1">
      <alignment horizontal="center" wrapText="1"/>
    </xf>
    <xf numFmtId="0" fontId="14" fillId="0" borderId="8" xfId="5" applyFont="1" applyBorder="1" applyAlignment="1">
      <alignment horizontal="center" vertical="top" wrapText="1"/>
    </xf>
    <xf numFmtId="0" fontId="14" fillId="0" borderId="9" xfId="5" applyFont="1" applyBorder="1" applyAlignment="1">
      <alignment horizontal="center" vertical="top" wrapText="1"/>
    </xf>
    <xf numFmtId="0" fontId="1" fillId="0" borderId="58" xfId="6" applyBorder="1" applyAlignment="1">
      <alignment horizontal="center" vertical="center" wrapText="1"/>
    </xf>
    <xf numFmtId="0" fontId="1" fillId="0" borderId="66" xfId="6" applyBorder="1" applyAlignment="1">
      <alignment horizontal="center" wrapText="1"/>
    </xf>
    <xf numFmtId="49" fontId="13" fillId="0" borderId="37" xfId="6" applyNumberFormat="1" applyFont="1" applyBorder="1" applyAlignment="1">
      <alignment horizontal="center" vertical="center"/>
    </xf>
    <xf numFmtId="0" fontId="10" fillId="0" borderId="46" xfId="6" applyFont="1" applyBorder="1" applyAlignment="1">
      <alignment horizontal="center" vertical="center"/>
    </xf>
    <xf numFmtId="0" fontId="10" fillId="0" borderId="30" xfId="6" applyFont="1" applyBorder="1" applyAlignment="1">
      <alignment horizontal="center" vertical="center"/>
    </xf>
    <xf numFmtId="49" fontId="15" fillId="0" borderId="86" xfId="6" applyNumberFormat="1" applyFont="1" applyBorder="1" applyAlignment="1">
      <alignment horizontal="center" vertical="center" wrapText="1"/>
    </xf>
    <xf numFmtId="49" fontId="15" fillId="0" borderId="121" xfId="6" applyNumberFormat="1" applyFont="1" applyBorder="1" applyAlignment="1">
      <alignment horizontal="center" vertical="center" wrapText="1"/>
    </xf>
    <xf numFmtId="49" fontId="13" fillId="0" borderId="82" xfId="6" applyNumberFormat="1" applyFont="1" applyBorder="1" applyAlignment="1">
      <alignment horizontal="center" vertical="center"/>
    </xf>
    <xf numFmtId="0" fontId="12" fillId="0" borderId="24" xfId="6" applyFont="1" applyBorder="1" applyAlignment="1">
      <alignment horizontal="center" vertical="center"/>
    </xf>
    <xf numFmtId="0" fontId="1" fillId="0" borderId="9" xfId="6" applyBorder="1" applyAlignment="1">
      <alignment horizontal="center"/>
    </xf>
    <xf numFmtId="49" fontId="13" fillId="0" borderId="36" xfId="6" applyNumberFormat="1" applyFont="1" applyBorder="1" applyAlignment="1">
      <alignment horizontal="center" vertical="center"/>
    </xf>
    <xf numFmtId="0" fontId="10" fillId="0" borderId="30" xfId="6" applyFont="1" applyBorder="1" applyAlignment="1">
      <alignment horizontal="center" vertical="center" shrinkToFit="1"/>
    </xf>
    <xf numFmtId="49" fontId="15" fillId="0" borderId="118" xfId="6" applyNumberFormat="1" applyFont="1" applyBorder="1" applyAlignment="1">
      <alignment horizontal="center" vertical="center" wrapText="1"/>
    </xf>
    <xf numFmtId="49" fontId="15" fillId="0" borderId="119" xfId="6" applyNumberFormat="1" applyFont="1" applyBorder="1" applyAlignment="1">
      <alignment horizontal="center" vertical="center" wrapText="1"/>
    </xf>
    <xf numFmtId="49" fontId="13" fillId="0" borderId="1" xfId="6" applyNumberFormat="1" applyFont="1" applyBorder="1" applyAlignment="1">
      <alignment horizontal="center" vertical="center"/>
    </xf>
    <xf numFmtId="49" fontId="13" fillId="0" borderId="79" xfId="6" applyNumberFormat="1" applyFont="1" applyBorder="1" applyAlignment="1">
      <alignment horizontal="center" vertical="center"/>
    </xf>
    <xf numFmtId="0" fontId="0" fillId="0" borderId="80" xfId="6" applyFont="1" applyBorder="1" applyAlignment="1">
      <alignment horizontal="center" vertical="center"/>
    </xf>
    <xf numFmtId="0" fontId="1" fillId="0" borderId="81" xfId="6" applyBorder="1" applyAlignment="1">
      <alignment horizontal="center" vertical="center"/>
    </xf>
    <xf numFmtId="0" fontId="10" fillId="0" borderId="83" xfId="6" applyFont="1" applyBorder="1" applyAlignment="1">
      <alignment horizontal="center" vertical="center"/>
    </xf>
    <xf numFmtId="0" fontId="10" fillId="0" borderId="79" xfId="6" applyFont="1" applyBorder="1" applyAlignment="1">
      <alignment horizontal="center" vertical="center"/>
    </xf>
    <xf numFmtId="0" fontId="10" fillId="0" borderId="84" xfId="6" applyFont="1" applyBorder="1" applyAlignment="1">
      <alignment horizontal="center" vertical="center"/>
    </xf>
    <xf numFmtId="0" fontId="10" fillId="0" borderId="85" xfId="6" applyFont="1" applyBorder="1" applyAlignment="1">
      <alignment horizontal="center" vertical="center"/>
    </xf>
    <xf numFmtId="0" fontId="1" fillId="0" borderId="57" xfId="6" applyBorder="1" applyAlignment="1">
      <alignment horizontal="center" vertical="center"/>
    </xf>
    <xf numFmtId="0" fontId="1" fillId="0" borderId="18" xfId="6" applyBorder="1" applyAlignment="1">
      <alignment horizontal="center" vertical="center"/>
    </xf>
    <xf numFmtId="49" fontId="13" fillId="0" borderId="57" xfId="6" applyNumberFormat="1" applyFont="1" applyBorder="1" applyAlignment="1">
      <alignment horizontal="center" vertical="center"/>
    </xf>
    <xf numFmtId="49" fontId="13" fillId="0" borderId="16" xfId="6" applyNumberFormat="1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/>
    </xf>
    <xf numFmtId="0" fontId="10" fillId="0" borderId="49" xfId="6" applyFont="1" applyBorder="1" applyAlignment="1">
      <alignment horizontal="center" vertical="center"/>
    </xf>
    <xf numFmtId="49" fontId="13" fillId="0" borderId="51" xfId="6" applyNumberFormat="1" applyFont="1" applyBorder="1" applyAlignment="1">
      <alignment horizontal="center" vertical="center"/>
    </xf>
    <xf numFmtId="49" fontId="15" fillId="0" borderId="123" xfId="6" applyNumberFormat="1" applyFont="1" applyBorder="1" applyAlignment="1">
      <alignment horizontal="center" vertical="center" wrapText="1"/>
    </xf>
    <xf numFmtId="49" fontId="15" fillId="0" borderId="124" xfId="6" applyNumberFormat="1" applyFont="1" applyBorder="1" applyAlignment="1">
      <alignment horizontal="center" vertical="center" wrapText="1"/>
    </xf>
    <xf numFmtId="49" fontId="13" fillId="0" borderId="49" xfId="6" applyNumberFormat="1" applyFont="1" applyBorder="1" applyAlignment="1">
      <alignment horizontal="center" vertical="center"/>
    </xf>
    <xf numFmtId="49" fontId="13" fillId="0" borderId="80" xfId="6" applyNumberFormat="1" applyFont="1" applyBorder="1" applyAlignment="1">
      <alignment horizontal="center" vertical="center"/>
    </xf>
    <xf numFmtId="49" fontId="13" fillId="0" borderId="2" xfId="6" applyNumberFormat="1" applyFont="1" applyBorder="1" applyAlignment="1">
      <alignment horizontal="center" vertical="center"/>
    </xf>
    <xf numFmtId="0" fontId="10" fillId="0" borderId="54" xfId="6" applyFont="1" applyBorder="1" applyAlignment="1">
      <alignment horizontal="center" vertical="center"/>
    </xf>
    <xf numFmtId="0" fontId="10" fillId="0" borderId="46" xfId="6" applyFont="1" applyBorder="1" applyAlignment="1">
      <alignment horizontal="center" vertical="center" shrinkToFit="1"/>
    </xf>
    <xf numFmtId="0" fontId="10" fillId="0" borderId="12" xfId="6" applyFont="1" applyBorder="1" applyAlignment="1">
      <alignment horizontal="center" vertical="center" shrinkToFit="1"/>
    </xf>
    <xf numFmtId="0" fontId="10" fillId="0" borderId="49" xfId="6" applyFont="1" applyBorder="1" applyAlignment="1">
      <alignment horizontal="center" vertical="center" shrinkToFit="1"/>
    </xf>
    <xf numFmtId="0" fontId="10" fillId="0" borderId="83" xfId="6" applyFont="1" applyBorder="1" applyAlignment="1">
      <alignment horizontal="center" vertical="center" shrinkToFit="1"/>
    </xf>
    <xf numFmtId="0" fontId="10" fillId="0" borderId="79" xfId="6" applyFont="1" applyBorder="1" applyAlignment="1">
      <alignment horizontal="center" vertical="center" shrinkToFit="1"/>
    </xf>
    <xf numFmtId="0" fontId="26" fillId="0" borderId="0" xfId="6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27" fillId="6" borderId="15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/>
    </xf>
    <xf numFmtId="20" fontId="13" fillId="0" borderId="87" xfId="4" applyNumberFormat="1" applyFont="1" applyBorder="1" applyAlignment="1">
      <alignment horizontal="center" vertical="center" shrinkToFit="1"/>
    </xf>
    <xf numFmtId="20" fontId="13" fillId="0" borderId="88" xfId="4" applyNumberFormat="1" applyFont="1" applyBorder="1" applyAlignment="1">
      <alignment horizontal="center" vertical="center" shrinkToFit="1"/>
    </xf>
    <xf numFmtId="0" fontId="0" fillId="0" borderId="9" xfId="4" applyFont="1" applyBorder="1" applyAlignment="1">
      <alignment horizontal="center" vertical="center" shrinkToFit="1"/>
    </xf>
    <xf numFmtId="0" fontId="0" fillId="0" borderId="66" xfId="4" applyFont="1" applyBorder="1" applyAlignment="1">
      <alignment horizontal="center" vertical="center" shrinkToFit="1"/>
    </xf>
    <xf numFmtId="20" fontId="13" fillId="10" borderId="87" xfId="4" applyNumberFormat="1" applyFont="1" applyFill="1" applyBorder="1" applyAlignment="1">
      <alignment horizontal="center" vertical="center" shrinkToFit="1"/>
    </xf>
    <xf numFmtId="20" fontId="13" fillId="0" borderId="13" xfId="4" applyNumberFormat="1" applyFont="1" applyBorder="1" applyAlignment="1">
      <alignment horizontal="center" vertical="center" shrinkToFit="1"/>
    </xf>
    <xf numFmtId="20" fontId="0" fillId="0" borderId="10" xfId="4" applyNumberFormat="1" applyFont="1" applyBorder="1" applyAlignment="1">
      <alignment horizontal="center" vertical="center" shrinkToFit="1"/>
    </xf>
    <xf numFmtId="0" fontId="1" fillId="0" borderId="11" xfId="4" applyBorder="1" applyAlignment="1">
      <alignment horizontal="center" vertical="center" shrinkToFit="1"/>
    </xf>
    <xf numFmtId="0" fontId="9" fillId="0" borderId="11" xfId="4" applyFont="1" applyBorder="1" applyAlignment="1">
      <alignment horizontal="center" vertical="center" shrinkToFit="1"/>
    </xf>
    <xf numFmtId="0" fontId="1" fillId="0" borderId="9" xfId="4" applyBorder="1" applyAlignment="1">
      <alignment horizontal="center" vertical="center" shrinkToFit="1"/>
    </xf>
    <xf numFmtId="0" fontId="9" fillId="0" borderId="9" xfId="4" applyFont="1" applyBorder="1" applyAlignment="1">
      <alignment horizontal="center" vertical="center" shrinkToFit="1"/>
    </xf>
    <xf numFmtId="20" fontId="1" fillId="0" borderId="0" xfId="4" applyNumberFormat="1" applyAlignment="1">
      <alignment horizontal="center" vertical="center" shrinkToFit="1"/>
    </xf>
    <xf numFmtId="0" fontId="0" fillId="0" borderId="14" xfId="4" applyFont="1" applyBorder="1" applyAlignment="1">
      <alignment horizontal="center" vertical="center" shrinkToFit="1"/>
    </xf>
    <xf numFmtId="0" fontId="0" fillId="0" borderId="11" xfId="4" applyFont="1" applyBorder="1" applyAlignment="1">
      <alignment horizontal="center" vertical="center" shrinkToFit="1"/>
    </xf>
    <xf numFmtId="0" fontId="0" fillId="0" borderId="38" xfId="4" applyFont="1" applyBorder="1" applyAlignment="1">
      <alignment horizontal="center" vertical="center" shrinkToFit="1"/>
    </xf>
    <xf numFmtId="0" fontId="0" fillId="0" borderId="16" xfId="4" applyFont="1" applyBorder="1" applyAlignment="1">
      <alignment horizontal="center" vertical="center" shrinkToFit="1"/>
    </xf>
    <xf numFmtId="0" fontId="0" fillId="0" borderId="18" xfId="4" applyFont="1" applyBorder="1" applyAlignment="1">
      <alignment horizontal="center" vertical="center" shrinkToFit="1"/>
    </xf>
    <xf numFmtId="20" fontId="13" fillId="2" borderId="87" xfId="4" applyNumberFormat="1" applyFont="1" applyFill="1" applyBorder="1" applyAlignment="1">
      <alignment horizontal="center" vertical="center" shrinkToFit="1"/>
    </xf>
    <xf numFmtId="0" fontId="0" fillId="9" borderId="11" xfId="4" applyFont="1" applyFill="1" applyBorder="1" applyAlignment="1">
      <alignment horizontal="center" vertical="center" shrinkToFit="1"/>
    </xf>
    <xf numFmtId="0" fontId="0" fillId="9" borderId="9" xfId="4" applyFont="1" applyFill="1" applyBorder="1" applyAlignment="1">
      <alignment horizontal="center" vertical="center" shrinkToFit="1"/>
    </xf>
  </cellXfs>
  <cellStyles count="8">
    <cellStyle name="標準" xfId="0" builtinId="0"/>
    <cellStyle name="標準 2" xfId="1" xr:uid="{FC7D7F88-E380-4DE0-BE0A-48980E197E85}"/>
    <cellStyle name="標準 3" xfId="2" xr:uid="{C6CCA58D-0427-4AAD-AC12-7988D564B096}"/>
    <cellStyle name="標準 4" xfId="3" xr:uid="{E2E82380-449A-4962-B63C-146AAEEB7972}"/>
    <cellStyle name="標準 5" xfId="4" xr:uid="{8F26DA35-F514-4395-8CA5-5A5CD72C4549}"/>
    <cellStyle name="標準 6" xfId="5" xr:uid="{D690D9E3-581F-4E23-ADAC-B6A5B368BC5C}"/>
    <cellStyle name="標準 7" xfId="6" xr:uid="{26B943EB-2718-4F83-BA15-BC1CDE3D4C6F}"/>
    <cellStyle name="標準_Sheet1" xfId="7" xr:uid="{A0D493B1-96D1-4CF7-AABA-6AB209BA1990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657" name="Line 1">
          <a:extLst>
            <a:ext uri="{FF2B5EF4-FFF2-40B4-BE49-F238E27FC236}">
              <a16:creationId xmlns:a16="http://schemas.microsoft.com/office/drawing/2014/main" id="{2DCB3400-E753-832F-ADC6-8746FF265795}"/>
            </a:ext>
          </a:extLst>
        </xdr:cNvPr>
        <xdr:cNvSpPr>
          <a:spLocks noChangeShapeType="1"/>
        </xdr:cNvSpPr>
      </xdr:nvSpPr>
      <xdr:spPr bwMode="auto">
        <a:xfrm flipV="1">
          <a:off x="7315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658" name="Line 2">
          <a:extLst>
            <a:ext uri="{FF2B5EF4-FFF2-40B4-BE49-F238E27FC236}">
              <a16:creationId xmlns:a16="http://schemas.microsoft.com/office/drawing/2014/main" id="{7654D483-53E1-AFE1-4FB7-654C2B2E6708}"/>
            </a:ext>
          </a:extLst>
        </xdr:cNvPr>
        <xdr:cNvSpPr>
          <a:spLocks noChangeShapeType="1"/>
        </xdr:cNvSpPr>
      </xdr:nvSpPr>
      <xdr:spPr bwMode="auto">
        <a:xfrm>
          <a:off x="7315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659" name="Line 3">
          <a:extLst>
            <a:ext uri="{FF2B5EF4-FFF2-40B4-BE49-F238E27FC236}">
              <a16:creationId xmlns:a16="http://schemas.microsoft.com/office/drawing/2014/main" id="{01E23F27-1DD8-1BD7-C438-B29B30D1D287}"/>
            </a:ext>
          </a:extLst>
        </xdr:cNvPr>
        <xdr:cNvSpPr>
          <a:spLocks noChangeShapeType="1"/>
        </xdr:cNvSpPr>
      </xdr:nvSpPr>
      <xdr:spPr bwMode="auto">
        <a:xfrm flipV="1">
          <a:off x="7315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660" name="Line 4">
          <a:extLst>
            <a:ext uri="{FF2B5EF4-FFF2-40B4-BE49-F238E27FC236}">
              <a16:creationId xmlns:a16="http://schemas.microsoft.com/office/drawing/2014/main" id="{05F1C76F-85D0-3D2C-032B-BF625F43ABEA}"/>
            </a:ext>
          </a:extLst>
        </xdr:cNvPr>
        <xdr:cNvSpPr>
          <a:spLocks noChangeShapeType="1"/>
        </xdr:cNvSpPr>
      </xdr:nvSpPr>
      <xdr:spPr bwMode="auto">
        <a:xfrm>
          <a:off x="7315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661" name="Line 5">
          <a:extLst>
            <a:ext uri="{FF2B5EF4-FFF2-40B4-BE49-F238E27FC236}">
              <a16:creationId xmlns:a16="http://schemas.microsoft.com/office/drawing/2014/main" id="{E5A60A35-D49B-BAD0-6232-93A83882EBFB}"/>
            </a:ext>
          </a:extLst>
        </xdr:cNvPr>
        <xdr:cNvSpPr>
          <a:spLocks noChangeShapeType="1"/>
        </xdr:cNvSpPr>
      </xdr:nvSpPr>
      <xdr:spPr bwMode="auto">
        <a:xfrm flipV="1">
          <a:off x="7315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662" name="Line 6">
          <a:extLst>
            <a:ext uri="{FF2B5EF4-FFF2-40B4-BE49-F238E27FC236}">
              <a16:creationId xmlns:a16="http://schemas.microsoft.com/office/drawing/2014/main" id="{AC8C84A1-2693-4313-3E84-D52466413A78}"/>
            </a:ext>
          </a:extLst>
        </xdr:cNvPr>
        <xdr:cNvSpPr>
          <a:spLocks noChangeShapeType="1"/>
        </xdr:cNvSpPr>
      </xdr:nvSpPr>
      <xdr:spPr bwMode="auto">
        <a:xfrm>
          <a:off x="7315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663" name="Line 7">
          <a:extLst>
            <a:ext uri="{FF2B5EF4-FFF2-40B4-BE49-F238E27FC236}">
              <a16:creationId xmlns:a16="http://schemas.microsoft.com/office/drawing/2014/main" id="{8E42E242-0BE5-FBAC-E75B-4F0D7177891A}"/>
            </a:ext>
          </a:extLst>
        </xdr:cNvPr>
        <xdr:cNvSpPr>
          <a:spLocks noChangeShapeType="1"/>
        </xdr:cNvSpPr>
      </xdr:nvSpPr>
      <xdr:spPr bwMode="auto">
        <a:xfrm flipV="1">
          <a:off x="7315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664" name="Line 8">
          <a:extLst>
            <a:ext uri="{FF2B5EF4-FFF2-40B4-BE49-F238E27FC236}">
              <a16:creationId xmlns:a16="http://schemas.microsoft.com/office/drawing/2014/main" id="{23E27A77-CDF5-16F2-5DFA-6ADE1F55B3E1}"/>
            </a:ext>
          </a:extLst>
        </xdr:cNvPr>
        <xdr:cNvSpPr>
          <a:spLocks noChangeShapeType="1"/>
        </xdr:cNvSpPr>
      </xdr:nvSpPr>
      <xdr:spPr bwMode="auto">
        <a:xfrm>
          <a:off x="7315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ources\directory\a97de84f-1b29-447a-9dae-988f1cb182a1.ExcelAutomationServiceFrontend.WorkingDir\NoAVScans\e208f3d7-67bc-4cfa-8648-6cd20cbe62f7\in\&#9312;&#22823;&#20250;&#35201;&#38936;&#12288;&#26149;&#23395;&#22823;&#20250;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会要領"/>
      <sheetName val="日程"/>
      <sheetName val="組合せ"/>
      <sheetName val="プール戦勝敗表"/>
      <sheetName val="リスト"/>
      <sheetName val="試合時間計算(20分)"/>
      <sheetName val="試合時間計算(15分)"/>
      <sheetName val="提案事項"/>
      <sheetName val="駐車場係（案）"/>
      <sheetName val="04.23交流戦予定"/>
    </sheetNames>
    <sheetDataSet>
      <sheetData sheetId="0">
        <row r="16">
          <cell r="B16" t="str">
            <v>全ての試合時間は２０分ハーフとする。（ランニングタイム）</v>
          </cell>
        </row>
      </sheetData>
      <sheetData sheetId="1">
        <row r="7">
          <cell r="D7">
            <v>0.41666666666666669</v>
          </cell>
        </row>
      </sheetData>
      <sheetData sheetId="2"/>
      <sheetData sheetId="3"/>
      <sheetData sheetId="4"/>
      <sheetData sheetId="5">
        <row r="3">
          <cell r="B3">
            <v>0.38194444444444448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9963-5548-4371-AA10-1DF342D81DFF}">
  <dimension ref="A1:BO124"/>
  <sheetViews>
    <sheetView view="pageBreakPreview" topLeftCell="A61" zoomScaleNormal="100" zoomScaleSheetLayoutView="100" workbookViewId="0">
      <selection activeCell="V13" sqref="V13"/>
    </sheetView>
  </sheetViews>
  <sheetFormatPr defaultColWidth="3.625" defaultRowHeight="20.100000000000001" customHeight="1"/>
  <cols>
    <col min="1" max="1" width="3.625" style="229" customWidth="1"/>
    <col min="2" max="2" width="3.625" style="236" customWidth="1"/>
    <col min="3" max="27" width="3.625" style="231" customWidth="1"/>
    <col min="28" max="28" width="3.625" style="228" customWidth="1"/>
    <col min="29" max="16384" width="3.625" style="231"/>
  </cols>
  <sheetData>
    <row r="1" spans="1:56" ht="20.100000000000001" customHeight="1">
      <c r="A1" s="332" t="s">
        <v>408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230"/>
      <c r="AC1" s="229">
        <f>A40+1</f>
        <v>5</v>
      </c>
      <c r="AD1" s="230" t="s">
        <v>341</v>
      </c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</row>
    <row r="2" spans="1:56" ht="20.100000000000001" customHeight="1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230"/>
      <c r="AC2" s="229"/>
      <c r="AD2" s="227" t="s">
        <v>340</v>
      </c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</row>
    <row r="3" spans="1:56" ht="20.100000000000001" customHeight="1">
      <c r="A3" s="232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27"/>
      <c r="AC3" s="229"/>
      <c r="AD3" s="227" t="s">
        <v>345</v>
      </c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</row>
    <row r="4" spans="1:56" ht="20.100000000000001" customHeight="1">
      <c r="A4" s="232"/>
      <c r="B4" s="316" t="s">
        <v>0</v>
      </c>
      <c r="C4" s="316"/>
      <c r="D4" s="316"/>
      <c r="E4" s="316" t="s">
        <v>473</v>
      </c>
      <c r="F4" s="316"/>
      <c r="G4" s="227"/>
      <c r="H4" s="316"/>
      <c r="I4" s="316"/>
      <c r="J4" s="316"/>
      <c r="K4" s="316"/>
      <c r="L4" s="316"/>
      <c r="M4" s="316" t="str">
        <f>リスト!N2</f>
        <v>試合スケジュール</v>
      </c>
      <c r="N4" s="316"/>
      <c r="O4" s="316"/>
      <c r="P4" s="227"/>
      <c r="Q4" s="316"/>
      <c r="R4" s="316"/>
      <c r="S4" s="316"/>
      <c r="T4" s="316" t="str">
        <f>リスト!O2</f>
        <v>グランド</v>
      </c>
      <c r="U4" s="316"/>
      <c r="V4" s="316"/>
      <c r="W4" s="316"/>
      <c r="X4" s="227"/>
      <c r="Y4" s="316"/>
      <c r="Z4" s="316"/>
      <c r="AA4" s="316"/>
      <c r="AB4" s="227"/>
      <c r="AC4" s="229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</row>
    <row r="5" spans="1:56" ht="20.100000000000001" customHeight="1">
      <c r="A5" s="232"/>
      <c r="B5" s="316" t="s">
        <v>1</v>
      </c>
      <c r="C5" s="316"/>
      <c r="D5" s="316"/>
      <c r="E5" s="317" t="str">
        <f>リスト!L3</f>
        <v>令和06年09月01日  (日)</v>
      </c>
      <c r="F5" s="316"/>
      <c r="G5" s="317"/>
      <c r="H5" s="316"/>
      <c r="I5" s="316"/>
      <c r="J5" s="316"/>
      <c r="K5" s="316"/>
      <c r="L5" s="316"/>
      <c r="M5" s="316" t="str">
        <f>リスト!N3</f>
        <v>高学年：プール戦初日</v>
      </c>
      <c r="N5" s="316"/>
      <c r="O5" s="316"/>
      <c r="P5" s="227"/>
      <c r="Q5" s="316"/>
      <c r="R5" s="316"/>
      <c r="S5" s="316"/>
      <c r="T5" s="316" t="str">
        <f>リスト!O3</f>
        <v>姫路市立球技ｽﾎﾟｰﾂｾﾝﾀｰ</v>
      </c>
      <c r="U5" s="316"/>
      <c r="V5" s="316"/>
      <c r="W5" s="316"/>
      <c r="X5" s="227"/>
      <c r="Y5" s="316"/>
      <c r="Z5" s="316"/>
      <c r="AA5" s="316"/>
      <c r="AB5" s="227"/>
      <c r="AC5" s="229">
        <f>AC1+1</f>
        <v>6</v>
      </c>
      <c r="AD5" s="318" t="s">
        <v>225</v>
      </c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</row>
    <row r="6" spans="1:56" ht="20.100000000000001" customHeight="1">
      <c r="A6" s="232"/>
      <c r="B6" s="316"/>
      <c r="C6" s="316"/>
      <c r="D6" s="316"/>
      <c r="E6" s="317" t="str">
        <f>リスト!L4</f>
        <v>令和06年09月08日  (日)</v>
      </c>
      <c r="F6" s="316"/>
      <c r="G6" s="317"/>
      <c r="H6" s="316"/>
      <c r="I6" s="316"/>
      <c r="J6" s="316"/>
      <c r="K6" s="316"/>
      <c r="L6" s="316"/>
      <c r="M6" s="316" t="str">
        <f>リスト!N4</f>
        <v>高学年：プール戦2日目</v>
      </c>
      <c r="N6" s="316"/>
      <c r="O6" s="316"/>
      <c r="P6" s="227"/>
      <c r="Q6" s="316"/>
      <c r="R6" s="316"/>
      <c r="S6" s="316"/>
      <c r="T6" s="316" t="str">
        <f>リスト!O4</f>
        <v>日岡山G</v>
      </c>
      <c r="U6" s="316"/>
      <c r="V6" s="316"/>
      <c r="W6" s="316"/>
      <c r="X6" s="227"/>
      <c r="Y6" s="316"/>
      <c r="Z6" s="316"/>
      <c r="AA6" s="316"/>
      <c r="AB6" s="227"/>
      <c r="AC6" s="229"/>
      <c r="AD6" s="227" t="s">
        <v>343</v>
      </c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</row>
    <row r="7" spans="1:56" ht="20.100000000000001" customHeight="1">
      <c r="A7" s="232"/>
      <c r="B7" s="316"/>
      <c r="C7" s="316"/>
      <c r="D7" s="316"/>
      <c r="E7" s="317" t="str">
        <f>リスト!L5</f>
        <v>令和06年09月15日  (日)</v>
      </c>
      <c r="F7" s="316"/>
      <c r="G7" s="317"/>
      <c r="H7" s="316"/>
      <c r="I7" s="316"/>
      <c r="J7" s="316"/>
      <c r="K7" s="316"/>
      <c r="L7" s="316"/>
      <c r="M7" s="316" t="str">
        <f>リスト!N5</f>
        <v>高学年：プール戦3日目</v>
      </c>
      <c r="N7" s="316"/>
      <c r="O7" s="316"/>
      <c r="P7" s="227"/>
      <c r="Q7" s="316"/>
      <c r="R7" s="316"/>
      <c r="S7" s="316"/>
      <c r="T7" s="316" t="str">
        <f>リスト!O5</f>
        <v>三木防災G</v>
      </c>
      <c r="U7" s="316"/>
      <c r="V7" s="316"/>
      <c r="W7" s="316"/>
      <c r="X7" s="227"/>
      <c r="Y7" s="316"/>
      <c r="Z7" s="316"/>
      <c r="AA7" s="316"/>
      <c r="AB7" s="227"/>
      <c r="AC7" s="229"/>
      <c r="AD7" s="227" t="s">
        <v>342</v>
      </c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</row>
    <row r="8" spans="1:56" ht="20.100000000000001" customHeight="1">
      <c r="A8" s="232"/>
      <c r="B8" s="316"/>
      <c r="C8" s="316"/>
      <c r="D8" s="316"/>
      <c r="E8" s="317" t="str">
        <f>リスト!L6</f>
        <v>令和06年09月22日  （日）</v>
      </c>
      <c r="F8" s="316"/>
      <c r="G8" s="317"/>
      <c r="H8" s="316"/>
      <c r="I8" s="316"/>
      <c r="J8" s="316"/>
      <c r="K8" s="316"/>
      <c r="L8" s="316"/>
      <c r="M8" s="316" t="str">
        <f>リスト!N6</f>
        <v>決勝トーナメント</v>
      </c>
      <c r="N8" s="316"/>
      <c r="O8" s="316"/>
      <c r="P8" s="227"/>
      <c r="Q8" s="227"/>
      <c r="R8" s="227"/>
      <c r="S8" s="227"/>
      <c r="T8" s="316" t="str">
        <f>リスト!O6</f>
        <v>宝塚雲雀丘G</v>
      </c>
      <c r="U8" s="227"/>
      <c r="V8" s="227"/>
      <c r="W8" s="227"/>
      <c r="X8" s="227"/>
      <c r="Y8" s="316"/>
      <c r="Z8" s="316"/>
      <c r="AA8" s="316"/>
      <c r="AB8" s="227"/>
      <c r="AC8" s="229"/>
      <c r="AD8" s="316" t="s">
        <v>346</v>
      </c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</row>
    <row r="9" spans="1:56" ht="20.100000000000001" customHeight="1">
      <c r="A9" s="232"/>
      <c r="B9" s="316"/>
      <c r="C9" s="316"/>
      <c r="D9" s="316"/>
      <c r="E9" s="317" t="str">
        <f>リスト!L7</f>
        <v>令和06年10月06日  （日）</v>
      </c>
      <c r="F9" s="316"/>
      <c r="G9" s="227"/>
      <c r="H9" s="316"/>
      <c r="I9" s="316"/>
      <c r="J9" s="316"/>
      <c r="K9" s="316"/>
      <c r="L9" s="316"/>
      <c r="M9" s="316" t="str">
        <f>リスト!N7</f>
        <v>決勝トーナメント</v>
      </c>
      <c r="N9" s="316"/>
      <c r="O9" s="316"/>
      <c r="P9" s="227"/>
      <c r="Q9" s="316"/>
      <c r="R9" s="316"/>
      <c r="S9" s="316"/>
      <c r="T9" s="316" t="str">
        <f>リスト!O7</f>
        <v>灘浜G</v>
      </c>
      <c r="U9" s="316"/>
      <c r="V9" s="316"/>
      <c r="W9" s="316"/>
      <c r="X9" s="227"/>
      <c r="Y9" s="316"/>
      <c r="Z9" s="316"/>
      <c r="AA9" s="316"/>
      <c r="AB9" s="227"/>
      <c r="AC9" s="229"/>
      <c r="AD9" s="316" t="s">
        <v>358</v>
      </c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</row>
    <row r="10" spans="1:56" ht="20.100000000000001" customHeight="1">
      <c r="A10" s="232"/>
      <c r="B10" s="316"/>
      <c r="C10" s="316"/>
      <c r="D10" s="316"/>
      <c r="E10" s="317" t="str">
        <f>リスト!L8</f>
        <v>令和06年10月13日  （日）</v>
      </c>
      <c r="F10" s="316"/>
      <c r="G10" s="227"/>
      <c r="H10" s="316"/>
      <c r="I10" s="316"/>
      <c r="J10" s="316"/>
      <c r="K10" s="316"/>
      <c r="L10" s="316"/>
      <c r="M10" s="316" t="str">
        <f>リスト!N8</f>
        <v>低学年</v>
      </c>
      <c r="N10" s="316"/>
      <c r="O10" s="316"/>
      <c r="P10" s="227"/>
      <c r="Q10" s="316"/>
      <c r="R10" s="316"/>
      <c r="S10" s="316"/>
      <c r="T10" s="316" t="str">
        <f>リスト!O8</f>
        <v>灘浜G</v>
      </c>
      <c r="U10" s="316"/>
      <c r="V10" s="316" t="s">
        <v>477</v>
      </c>
      <c r="W10" s="316"/>
      <c r="X10" s="227"/>
      <c r="Y10" s="316"/>
      <c r="Z10" s="316"/>
      <c r="AA10" s="316"/>
      <c r="AB10" s="227"/>
      <c r="AC10" s="229"/>
      <c r="AD10" s="316" t="s">
        <v>359</v>
      </c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</row>
    <row r="11" spans="1:56" ht="20.100000000000001" customHeight="1">
      <c r="A11" s="232"/>
      <c r="B11" s="316"/>
      <c r="C11" s="316"/>
      <c r="D11" s="316"/>
      <c r="E11" s="317"/>
      <c r="F11" s="316"/>
      <c r="G11" s="227"/>
      <c r="H11" s="316"/>
      <c r="I11" s="316"/>
      <c r="J11" s="316"/>
      <c r="K11" s="316"/>
      <c r="L11" s="316"/>
      <c r="M11" s="316"/>
      <c r="N11" s="316"/>
      <c r="O11" s="316"/>
      <c r="P11" s="227"/>
      <c r="Q11" s="316"/>
      <c r="R11" s="316"/>
      <c r="S11" s="316"/>
      <c r="T11" s="316"/>
      <c r="U11" s="316"/>
      <c r="V11" s="316"/>
      <c r="W11" s="316"/>
      <c r="X11" s="227"/>
      <c r="Y11" s="316"/>
      <c r="Z11" s="316"/>
      <c r="AA11" s="316"/>
      <c r="AB11" s="227"/>
      <c r="AC11" s="318"/>
      <c r="AD11" s="316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</row>
    <row r="12" spans="1:56" ht="20.100000000000001" customHeight="1">
      <c r="A12" s="232"/>
      <c r="B12" s="234"/>
      <c r="C12" s="234"/>
      <c r="D12" s="234"/>
      <c r="E12" s="317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27"/>
      <c r="AC12" s="229">
        <f>AC5+1</f>
        <v>7</v>
      </c>
      <c r="AD12" s="318" t="s">
        <v>224</v>
      </c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</row>
    <row r="13" spans="1:56" ht="20.100000000000001" customHeight="1">
      <c r="B13" s="235" t="s">
        <v>226</v>
      </c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9"/>
      <c r="AD13" s="316" t="s">
        <v>360</v>
      </c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</row>
    <row r="14" spans="1:56" ht="20.100000000000001" customHeight="1">
      <c r="A14" s="229">
        <v>1</v>
      </c>
      <c r="B14" s="227" t="s">
        <v>328</v>
      </c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9"/>
      <c r="AD14" s="316" t="s">
        <v>216</v>
      </c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</row>
    <row r="15" spans="1:56" ht="20.100000000000001" customHeight="1">
      <c r="B15" s="227" t="s">
        <v>344</v>
      </c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9"/>
      <c r="AD15" s="316" t="s">
        <v>347</v>
      </c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</row>
    <row r="16" spans="1:56" ht="20.100000000000001" customHeight="1"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9"/>
      <c r="AD16" s="316" t="s">
        <v>361</v>
      </c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</row>
    <row r="17" spans="1:56" ht="20.100000000000001" customHeight="1">
      <c r="A17" s="229">
        <f>A14+1</f>
        <v>2</v>
      </c>
      <c r="B17" s="230" t="s">
        <v>454</v>
      </c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9"/>
      <c r="AD17" s="227" t="s">
        <v>362</v>
      </c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</row>
    <row r="18" spans="1:56" ht="20.100000000000001" customHeight="1">
      <c r="B18" s="334" t="s">
        <v>458</v>
      </c>
      <c r="C18" s="334"/>
      <c r="D18" s="227" t="s">
        <v>474</v>
      </c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30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</row>
    <row r="19" spans="1:56" ht="20.100000000000001" customHeight="1">
      <c r="B19" s="334" t="s">
        <v>458</v>
      </c>
      <c r="C19" s="334"/>
      <c r="D19" s="227" t="s">
        <v>455</v>
      </c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9">
        <f>AC12+1</f>
        <v>8</v>
      </c>
      <c r="AD19" s="318" t="s">
        <v>223</v>
      </c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</row>
    <row r="20" spans="1:56" ht="20.100000000000001" customHeight="1">
      <c r="B20" s="334" t="s">
        <v>459</v>
      </c>
      <c r="C20" s="334"/>
      <c r="D20" s="227" t="s">
        <v>460</v>
      </c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30"/>
      <c r="AD20" s="316" t="s">
        <v>217</v>
      </c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</row>
    <row r="21" spans="1:56" ht="20.100000000000001" customHeight="1">
      <c r="B21" s="227"/>
      <c r="C21" s="227" t="s">
        <v>457</v>
      </c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30"/>
      <c r="AD21" s="316" t="s">
        <v>218</v>
      </c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</row>
    <row r="22" spans="1:56" ht="20.100000000000001" customHeight="1">
      <c r="B22" s="334" t="s">
        <v>458</v>
      </c>
      <c r="C22" s="334"/>
      <c r="D22" s="227" t="s">
        <v>475</v>
      </c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30"/>
      <c r="AD22" s="316" t="s">
        <v>219</v>
      </c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</row>
    <row r="23" spans="1:56" ht="20.100000000000001" customHeight="1">
      <c r="B23" s="334" t="s">
        <v>458</v>
      </c>
      <c r="C23" s="334"/>
      <c r="D23" s="227" t="s">
        <v>326</v>
      </c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30"/>
      <c r="AD23" s="316" t="s">
        <v>220</v>
      </c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</row>
    <row r="24" spans="1:56" ht="20.100000000000001" customHeight="1">
      <c r="B24" s="334" t="s">
        <v>459</v>
      </c>
      <c r="C24" s="334"/>
      <c r="D24" s="227" t="s">
        <v>456</v>
      </c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30"/>
      <c r="AD24" s="316" t="s">
        <v>440</v>
      </c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</row>
    <row r="25" spans="1:56" ht="20.100000000000001" customHeight="1">
      <c r="B25" s="227"/>
      <c r="C25" s="227" t="s">
        <v>472</v>
      </c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30"/>
      <c r="AD25" s="316" t="s">
        <v>221</v>
      </c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</row>
    <row r="26" spans="1:56" ht="20.100000000000001" customHeight="1">
      <c r="B26" s="334" t="s">
        <v>458</v>
      </c>
      <c r="C26" s="334"/>
      <c r="D26" s="227" t="s">
        <v>410</v>
      </c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30"/>
      <c r="AD26" s="316" t="s">
        <v>222</v>
      </c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</row>
    <row r="27" spans="1:56" ht="20.100000000000001" customHeight="1">
      <c r="B27" s="334" t="s">
        <v>459</v>
      </c>
      <c r="C27" s="334"/>
      <c r="D27" s="227" t="s">
        <v>461</v>
      </c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30"/>
      <c r="AD27" s="227" t="s">
        <v>363</v>
      </c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</row>
    <row r="28" spans="1:56" ht="20.100000000000001" customHeight="1">
      <c r="A28" s="229">
        <f>A17+1</f>
        <v>3</v>
      </c>
      <c r="B28" s="230" t="s">
        <v>329</v>
      </c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30"/>
      <c r="AD28" s="315" t="s">
        <v>441</v>
      </c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</row>
    <row r="29" spans="1:56" ht="20.100000000000001" customHeight="1">
      <c r="B29" s="227"/>
      <c r="C29" s="227" t="s">
        <v>331</v>
      </c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</row>
    <row r="30" spans="1:56" ht="20.100000000000001" customHeight="1">
      <c r="B30" s="227"/>
      <c r="C30" s="227" t="s">
        <v>330</v>
      </c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9">
        <f>AC19+1</f>
        <v>9</v>
      </c>
      <c r="AD30" s="230" t="s">
        <v>349</v>
      </c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</row>
    <row r="31" spans="1:56" ht="20.100000000000001" customHeight="1">
      <c r="B31" s="227"/>
      <c r="C31" s="227" t="s">
        <v>327</v>
      </c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30"/>
      <c r="AD31" s="227" t="s">
        <v>364</v>
      </c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</row>
    <row r="32" spans="1:56" ht="20.100000000000001" customHeight="1">
      <c r="B32" s="227" t="s">
        <v>187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30"/>
      <c r="AD32" s="227" t="s">
        <v>365</v>
      </c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</row>
    <row r="33" spans="1:67" ht="20.100000000000001" customHeight="1">
      <c r="B33" s="227"/>
      <c r="C33" s="227" t="s">
        <v>333</v>
      </c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30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</row>
    <row r="34" spans="1:67" ht="20.100000000000001" customHeight="1">
      <c r="B34" s="227" t="s">
        <v>188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9">
        <f>AC30+1</f>
        <v>10</v>
      </c>
      <c r="AD34" s="230" t="s">
        <v>350</v>
      </c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</row>
    <row r="35" spans="1:67" ht="20.100000000000001" customHeight="1">
      <c r="B35" s="227"/>
      <c r="C35" s="227" t="s">
        <v>332</v>
      </c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30"/>
      <c r="AD35" s="227" t="s">
        <v>386</v>
      </c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</row>
    <row r="36" spans="1:67" ht="20.100000000000001" customHeight="1">
      <c r="B36" s="227" t="s">
        <v>334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30"/>
      <c r="AD36" s="316" t="s">
        <v>366</v>
      </c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</row>
    <row r="37" spans="1:67" ht="20.100000000000001" customHeight="1">
      <c r="B37" s="227"/>
      <c r="C37" s="227" t="s">
        <v>335</v>
      </c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30"/>
      <c r="AD37" s="227" t="s">
        <v>367</v>
      </c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</row>
    <row r="38" spans="1:67" ht="20.100000000000001" customHeight="1">
      <c r="B38" s="227"/>
      <c r="C38" s="227" t="s">
        <v>336</v>
      </c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30"/>
      <c r="AD38" s="227" t="s">
        <v>368</v>
      </c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</row>
    <row r="39" spans="1:67" ht="20.100000000000001" customHeight="1"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30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</row>
    <row r="40" spans="1:67" ht="20.100000000000001" customHeight="1">
      <c r="A40" s="229">
        <f>A28+1</f>
        <v>4</v>
      </c>
      <c r="B40" s="230" t="s">
        <v>338</v>
      </c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9">
        <f>AC34+1</f>
        <v>11</v>
      </c>
      <c r="AD40" s="230" t="s">
        <v>351</v>
      </c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</row>
    <row r="41" spans="1:67" ht="20.100000000000001" customHeight="1">
      <c r="B41" s="227" t="s">
        <v>337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30"/>
      <c r="AD41" s="227" t="s">
        <v>369</v>
      </c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</row>
    <row r="42" spans="1:67" ht="20.100000000000001" customHeight="1">
      <c r="B42" s="227" t="s">
        <v>384</v>
      </c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30"/>
      <c r="AD42" s="227" t="s">
        <v>370</v>
      </c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</row>
    <row r="43" spans="1:67" ht="20.100000000000001" customHeight="1">
      <c r="B43" s="227" t="s">
        <v>339</v>
      </c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30"/>
      <c r="AD43" s="227" t="s">
        <v>371</v>
      </c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</row>
    <row r="44" spans="1:67" ht="20.100000000000001" customHeight="1">
      <c r="A44" s="229">
        <f>AC40+1</f>
        <v>12</v>
      </c>
      <c r="B44" s="230" t="s">
        <v>352</v>
      </c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30"/>
      <c r="AC44" s="333" t="s">
        <v>389</v>
      </c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33"/>
      <c r="AO44" s="333"/>
      <c r="AP44" s="333"/>
      <c r="AQ44" s="333"/>
      <c r="AR44" s="333"/>
      <c r="AS44" s="333"/>
      <c r="AT44" s="333"/>
      <c r="AU44" s="333"/>
      <c r="AV44" s="333"/>
      <c r="AW44" s="333"/>
      <c r="AX44" s="333"/>
      <c r="AY44" s="333"/>
      <c r="AZ44" s="333"/>
      <c r="BA44" s="333"/>
      <c r="BB44" s="333"/>
      <c r="BC44" s="333"/>
      <c r="BD44" s="333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7"/>
    </row>
    <row r="45" spans="1:67" ht="20.100000000000001" customHeight="1">
      <c r="A45" s="230"/>
      <c r="B45" s="227" t="s">
        <v>390</v>
      </c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30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333"/>
      <c r="AQ45" s="333"/>
      <c r="AR45" s="333"/>
      <c r="AS45" s="333"/>
      <c r="AT45" s="333"/>
      <c r="AU45" s="333"/>
      <c r="AV45" s="333"/>
      <c r="AW45" s="333"/>
      <c r="AX45" s="333"/>
      <c r="AY45" s="333"/>
      <c r="AZ45" s="333"/>
      <c r="BA45" s="333"/>
      <c r="BB45" s="333"/>
      <c r="BC45" s="333"/>
      <c r="BD45" s="333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</row>
    <row r="46" spans="1:67" ht="20.100000000000001" customHeight="1">
      <c r="A46" s="230"/>
      <c r="B46" s="227" t="s">
        <v>372</v>
      </c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30"/>
      <c r="AC46" s="333"/>
      <c r="AD46" s="333"/>
      <c r="AE46" s="333"/>
      <c r="AF46" s="333"/>
      <c r="AG46" s="333"/>
      <c r="AH46" s="333"/>
      <c r="AI46" s="333"/>
      <c r="AJ46" s="333"/>
      <c r="AK46" s="333"/>
      <c r="AL46" s="333"/>
      <c r="AM46" s="333"/>
      <c r="AN46" s="333"/>
      <c r="AO46" s="333"/>
      <c r="AP46" s="333"/>
      <c r="AQ46" s="333"/>
      <c r="AR46" s="333"/>
      <c r="AS46" s="333"/>
      <c r="AT46" s="333"/>
      <c r="AU46" s="333"/>
      <c r="AV46" s="333"/>
      <c r="AW46" s="333"/>
      <c r="AX46" s="333"/>
      <c r="AY46" s="333"/>
      <c r="AZ46" s="333"/>
      <c r="BA46" s="333"/>
      <c r="BB46" s="333"/>
      <c r="BC46" s="333"/>
      <c r="BD46" s="333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</row>
    <row r="47" spans="1:67" ht="20.100000000000001" customHeight="1">
      <c r="A47" s="230"/>
      <c r="B47" s="227" t="s">
        <v>373</v>
      </c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30"/>
      <c r="AC47" s="333"/>
      <c r="AD47" s="333"/>
      <c r="AE47" s="333"/>
      <c r="AF47" s="333"/>
      <c r="AG47" s="333"/>
      <c r="AH47" s="333"/>
      <c r="AI47" s="333"/>
      <c r="AJ47" s="333"/>
      <c r="AK47" s="333"/>
      <c r="AL47" s="333"/>
      <c r="AM47" s="333"/>
      <c r="AN47" s="333"/>
      <c r="AO47" s="333"/>
      <c r="AP47" s="333"/>
      <c r="AQ47" s="333"/>
      <c r="AR47" s="333"/>
      <c r="AS47" s="333"/>
      <c r="AT47" s="333"/>
      <c r="AU47" s="333"/>
      <c r="AV47" s="333"/>
      <c r="AW47" s="333"/>
      <c r="AX47" s="333"/>
      <c r="AY47" s="333"/>
      <c r="AZ47" s="333"/>
      <c r="BA47" s="333"/>
      <c r="BB47" s="333"/>
      <c r="BC47" s="333"/>
      <c r="BD47" s="333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</row>
    <row r="48" spans="1:67" ht="20.100000000000001" customHeight="1">
      <c r="A48" s="230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30"/>
      <c r="AC48" s="21" t="str">
        <f>リスト!S2</f>
        <v>■名誉会長</v>
      </c>
      <c r="AD48" s="22"/>
      <c r="AE48" s="21"/>
      <c r="AF48" s="21"/>
      <c r="AG48" s="21"/>
      <c r="AH48" s="21"/>
      <c r="AI48" s="21"/>
      <c r="AJ48" s="21" t="str">
        <f>リスト!T2</f>
        <v>田中　康憲</v>
      </c>
      <c r="AK48" s="21"/>
      <c r="AL48" s="21"/>
      <c r="AM48" s="21"/>
      <c r="AN48" s="21"/>
      <c r="AO48" s="21" t="str">
        <f>リスト!U2</f>
        <v>（兵庫県ラグビーフットボール協会会長）</v>
      </c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1"/>
      <c r="BK48" s="1"/>
      <c r="BL48" s="1"/>
      <c r="BM48" s="1"/>
      <c r="BN48" s="1"/>
      <c r="BO48" s="1"/>
    </row>
    <row r="49" spans="1:67" ht="20.100000000000001" customHeight="1">
      <c r="A49" s="229">
        <f>A44+1</f>
        <v>13</v>
      </c>
      <c r="B49" s="230" t="s">
        <v>353</v>
      </c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30"/>
      <c r="AC49" s="21" t="str">
        <f>リスト!S3</f>
        <v>■会長</v>
      </c>
      <c r="AD49" s="19"/>
      <c r="AE49" s="3"/>
      <c r="AF49" s="3"/>
      <c r="AG49" s="3"/>
      <c r="AH49" s="3"/>
      <c r="AI49" s="3"/>
      <c r="AJ49" s="21" t="str">
        <f>リスト!T3</f>
        <v>野中　孝介</v>
      </c>
      <c r="AK49" s="3"/>
      <c r="AL49" s="3"/>
      <c r="AM49" s="3"/>
      <c r="AN49" s="3"/>
      <c r="AO49" s="21" t="str">
        <f>リスト!U3</f>
        <v>（兵庫県ラグビーフットボール協会理事長）</v>
      </c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7"/>
      <c r="BO49" s="1"/>
    </row>
    <row r="50" spans="1:67" ht="20.100000000000001" customHeight="1">
      <c r="A50" s="230"/>
      <c r="B50" s="227" t="s">
        <v>374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30"/>
      <c r="AC50" s="21" t="str">
        <f>リスト!S4</f>
        <v>■副会長1</v>
      </c>
      <c r="AD50" s="19"/>
      <c r="AE50" s="3"/>
      <c r="AF50" s="3"/>
      <c r="AG50" s="3"/>
      <c r="AH50" s="3"/>
      <c r="AI50" s="3"/>
      <c r="AJ50" s="21" t="str">
        <f>リスト!T4</f>
        <v>遠藤　哲和</v>
      </c>
      <c r="AK50" s="3"/>
      <c r="AL50" s="3"/>
      <c r="AM50" s="3"/>
      <c r="AN50" s="3"/>
      <c r="AO50" s="21" t="str">
        <f>リスト!U4</f>
        <v>（兵庫県ラグビースクール連盟会長）</v>
      </c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7"/>
      <c r="BO50" s="1"/>
    </row>
    <row r="51" spans="1:67" ht="20.100000000000001" customHeight="1">
      <c r="A51" s="230"/>
      <c r="B51" s="227" t="s">
        <v>354</v>
      </c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30"/>
      <c r="AC51" s="21" t="str">
        <f>リスト!S5</f>
        <v>■副会長2</v>
      </c>
      <c r="AD51" s="19"/>
      <c r="AE51" s="3"/>
      <c r="AF51" s="3"/>
      <c r="AG51" s="3"/>
      <c r="AH51" s="3"/>
      <c r="AI51" s="3"/>
      <c r="AJ51" s="21" t="str">
        <f>リスト!T5</f>
        <v>中村　孝治</v>
      </c>
      <c r="AK51" s="3"/>
      <c r="AL51" s="3"/>
      <c r="AM51" s="3"/>
      <c r="AN51" s="3"/>
      <c r="AO51" s="21" t="str">
        <f>リスト!U5</f>
        <v>（兵庫県ラグビースクール連盟副会長）</v>
      </c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7"/>
      <c r="BO51" s="1"/>
    </row>
    <row r="52" spans="1:67" ht="20.100000000000001" customHeight="1">
      <c r="A52" s="230"/>
      <c r="B52" s="227" t="s">
        <v>375</v>
      </c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30"/>
      <c r="AC52" s="21" t="str">
        <f>リスト!S6</f>
        <v>■大会理事</v>
      </c>
      <c r="AD52" s="19"/>
      <c r="AE52" s="3"/>
      <c r="AF52" s="3"/>
      <c r="AG52" s="3"/>
      <c r="AH52" s="3"/>
      <c r="AI52" s="3"/>
      <c r="AJ52" s="21" t="str">
        <f>リスト!T6</f>
        <v>鈴木　啓成</v>
      </c>
      <c r="AK52" s="3"/>
      <c r="AL52" s="3"/>
      <c r="AM52" s="3"/>
      <c r="AN52" s="3"/>
      <c r="AO52" s="21" t="str">
        <f>リスト!U6</f>
        <v>（兵庫県ラグビースクール連盟理事長）</v>
      </c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7"/>
      <c r="BO52" s="1"/>
    </row>
    <row r="53" spans="1:67" ht="20.100000000000001" customHeight="1">
      <c r="A53" s="230"/>
      <c r="B53" s="227" t="s">
        <v>355</v>
      </c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30"/>
      <c r="AC53" s="21" t="str">
        <f>リスト!S7</f>
        <v>■大会副理事</v>
      </c>
      <c r="AD53" s="19"/>
      <c r="AE53" s="3"/>
      <c r="AF53" s="3"/>
      <c r="AG53" s="3"/>
      <c r="AH53" s="3"/>
      <c r="AI53" s="3"/>
      <c r="AJ53" s="21" t="str">
        <f>リスト!T7</f>
        <v>森山　浩二</v>
      </c>
      <c r="AK53" s="3"/>
      <c r="AL53" s="3"/>
      <c r="AM53" s="3"/>
      <c r="AN53" s="21"/>
      <c r="AO53" s="21" t="str">
        <f>リスト!U7</f>
        <v>（兵庫県ラグビースクール連盟理事）</v>
      </c>
      <c r="AP53" s="3"/>
      <c r="AQ53" s="3"/>
      <c r="AR53" s="21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7"/>
      <c r="BO53" s="1"/>
    </row>
    <row r="54" spans="1:67" ht="20.100000000000001" customHeight="1">
      <c r="A54" s="230"/>
      <c r="B54" s="227" t="s">
        <v>376</v>
      </c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30"/>
      <c r="AC54" s="21" t="str">
        <f>リスト!S10</f>
        <v>■大会委員長</v>
      </c>
      <c r="AD54" s="19"/>
      <c r="AE54" s="3"/>
      <c r="AF54" s="3"/>
      <c r="AG54" s="3"/>
      <c r="AH54" s="3"/>
      <c r="AI54" s="3"/>
      <c r="AJ54" s="21" t="str">
        <f>リスト!T10</f>
        <v>眞嶋　寛育</v>
      </c>
      <c r="AK54" s="3"/>
      <c r="AL54" s="3"/>
      <c r="AM54" s="3"/>
      <c r="AN54" s="3"/>
      <c r="AO54" s="21" t="str">
        <f>リスト!U10</f>
        <v>（兵庫県スクール連盟中学委員長）</v>
      </c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7"/>
      <c r="BO54" s="1"/>
    </row>
    <row r="55" spans="1:67" ht="20.100000000000001" customHeight="1">
      <c r="A55" s="230"/>
      <c r="B55" s="227" t="s">
        <v>356</v>
      </c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30"/>
      <c r="AC55" s="21" t="str">
        <f>リスト!S11</f>
        <v>■大会副委員長</v>
      </c>
      <c r="AD55" s="19"/>
      <c r="AE55" s="3"/>
      <c r="AF55" s="3"/>
      <c r="AG55" s="3"/>
      <c r="AH55" s="3"/>
      <c r="AI55" s="3"/>
      <c r="AJ55" s="21" t="str">
        <f>リスト!T11</f>
        <v>百合野　慶太</v>
      </c>
      <c r="AK55" s="3"/>
      <c r="AL55" s="3"/>
      <c r="AM55" s="3"/>
      <c r="AN55" s="3"/>
      <c r="AO55" s="21" t="str">
        <f>リスト!U11</f>
        <v>（兵庫県ラグビースクール連盟理事）</v>
      </c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7"/>
      <c r="BO55" s="1"/>
    </row>
    <row r="56" spans="1:67" ht="20.100000000000001" customHeight="1">
      <c r="B56" s="227" t="s">
        <v>357</v>
      </c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30"/>
      <c r="AC56" s="21"/>
      <c r="AD56" s="1"/>
      <c r="AE56" s="3"/>
      <c r="AF56" s="3"/>
      <c r="AG56" s="3"/>
      <c r="AH56" s="3"/>
      <c r="AI56" s="3"/>
      <c r="AJ56" s="21"/>
      <c r="AK56" s="3"/>
      <c r="AL56" s="3"/>
      <c r="AM56" s="3"/>
      <c r="AN56" s="3"/>
      <c r="AO56" s="42"/>
      <c r="AP56" s="3"/>
      <c r="AQ56" s="3"/>
      <c r="AR56" s="3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4"/>
      <c r="BO56" s="1"/>
    </row>
    <row r="57" spans="1:67" ht="20.100000000000001" customHeight="1">
      <c r="B57" s="227" t="s">
        <v>377</v>
      </c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30"/>
      <c r="AC57" s="21" t="str">
        <f>リスト!S12</f>
        <v>■大会実行委員会</v>
      </c>
      <c r="AD57" s="19"/>
      <c r="AE57" s="3"/>
      <c r="AF57" s="3"/>
      <c r="AG57" s="3"/>
      <c r="AH57" s="3"/>
      <c r="AI57" s="3"/>
      <c r="AJ57" s="21"/>
      <c r="AK57" s="3"/>
      <c r="AL57" s="3"/>
      <c r="AM57" s="3"/>
      <c r="AN57" s="3"/>
      <c r="AO57" s="38"/>
      <c r="AP57" s="2"/>
      <c r="AQ57" s="2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6"/>
      <c r="BE57" s="36"/>
      <c r="BF57" s="36"/>
      <c r="BG57" s="36"/>
      <c r="BH57" s="36"/>
      <c r="BI57" s="36"/>
      <c r="BJ57" s="36"/>
      <c r="BK57" s="38"/>
      <c r="BL57" s="37"/>
      <c r="BM57" s="37"/>
      <c r="BN57" s="37"/>
      <c r="BO57" s="1"/>
    </row>
    <row r="58" spans="1:67" ht="20.100000000000001" customHeight="1">
      <c r="B58" s="227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30"/>
      <c r="AC58" s="21" t="str">
        <f>リスト!S14</f>
        <v>●実行委員長</v>
      </c>
      <c r="AD58" s="2"/>
      <c r="AE58" s="2"/>
      <c r="AF58" s="2"/>
      <c r="AG58" s="2"/>
      <c r="AH58" s="2"/>
      <c r="AI58" s="2"/>
      <c r="AJ58" s="21" t="str">
        <f>リスト!T14</f>
        <v>上野　隆司</v>
      </c>
      <c r="AK58" s="2"/>
      <c r="AL58" s="3"/>
      <c r="AM58" s="3"/>
      <c r="AN58" s="3"/>
      <c r="AO58" s="21" t="str">
        <f>リスト!U14</f>
        <v>（川西市ラグビースクール）</v>
      </c>
      <c r="AP58" s="3"/>
      <c r="AQ58" s="3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8"/>
      <c r="BL58" s="37"/>
      <c r="BM58" s="37"/>
      <c r="BN58" s="37"/>
      <c r="BO58" s="1"/>
    </row>
    <row r="59" spans="1:67" ht="20.100000000000001" customHeight="1">
      <c r="A59" s="229">
        <f>A49+1</f>
        <v>14</v>
      </c>
      <c r="B59" s="230" t="s">
        <v>378</v>
      </c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30"/>
      <c r="AC59" s="21" t="str">
        <f>リスト!S15</f>
        <v>●実行副委員長1</v>
      </c>
      <c r="AD59" s="2"/>
      <c r="AE59" s="2"/>
      <c r="AF59" s="2"/>
      <c r="AG59" s="2"/>
      <c r="AH59" s="2"/>
      <c r="AI59" s="2"/>
      <c r="AJ59" s="21" t="str">
        <f>リスト!T15</f>
        <v>前田　覚</v>
      </c>
      <c r="AK59" s="2"/>
      <c r="AL59" s="3"/>
      <c r="AM59" s="3"/>
      <c r="AN59" s="3"/>
      <c r="AO59" s="21" t="str">
        <f>リスト!U15</f>
        <v>（伊丹ラグビースクール）</v>
      </c>
      <c r="AP59" s="3"/>
      <c r="AQ59" s="3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8"/>
      <c r="BL59" s="37"/>
      <c r="BM59" s="37"/>
      <c r="BN59" s="37"/>
      <c r="BO59" s="1"/>
    </row>
    <row r="60" spans="1:67" ht="20.100000000000001" customHeight="1">
      <c r="B60" s="227" t="s">
        <v>379</v>
      </c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30"/>
      <c r="AC60" s="21" t="str">
        <f>リスト!S16</f>
        <v>●実行副委員長2</v>
      </c>
      <c r="AD60" s="2"/>
      <c r="AE60" s="2"/>
      <c r="AF60" s="2"/>
      <c r="AG60" s="2"/>
      <c r="AH60" s="2"/>
      <c r="AI60" s="2"/>
      <c r="AJ60" s="21" t="str">
        <f>リスト!T16</f>
        <v>小牧　慶太　</v>
      </c>
      <c r="AK60" s="2"/>
      <c r="AL60" s="3"/>
      <c r="AM60" s="3"/>
      <c r="AN60" s="3"/>
      <c r="AO60" s="21" t="str">
        <f>リスト!U16</f>
        <v>（兵庫県ラグビースクール）</v>
      </c>
      <c r="AP60" s="3"/>
      <c r="AQ60" s="3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8"/>
      <c r="BL60" s="37"/>
      <c r="BM60" s="37"/>
      <c r="BN60" s="37"/>
      <c r="BO60" s="1"/>
    </row>
    <row r="61" spans="1:67" ht="20.100000000000001" customHeight="1">
      <c r="B61" s="227" t="s">
        <v>380</v>
      </c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30"/>
      <c r="AC61" s="21" t="str">
        <f>リスト!S18</f>
        <v>●総務委員</v>
      </c>
      <c r="AD61" s="2"/>
      <c r="AE61" s="1"/>
      <c r="AF61" s="1"/>
      <c r="AG61" s="1"/>
      <c r="AH61" s="1"/>
      <c r="AI61" s="1"/>
      <c r="AJ61" s="21" t="s">
        <v>402</v>
      </c>
      <c r="AK61" s="1"/>
      <c r="AL61" s="1"/>
      <c r="AM61" s="1"/>
      <c r="AN61" s="1"/>
      <c r="AO61" s="21"/>
      <c r="AP61" s="1"/>
      <c r="AQ61" s="1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6"/>
      <c r="BK61" s="38"/>
      <c r="BL61" s="37"/>
      <c r="BM61" s="37"/>
      <c r="BN61" s="37"/>
      <c r="BO61" s="1"/>
    </row>
    <row r="62" spans="1:67" ht="20.100000000000001" customHeight="1"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30"/>
      <c r="AC62" s="21" t="str">
        <f>リスト!S34</f>
        <v>●記録委員</v>
      </c>
      <c r="AD62" s="2"/>
      <c r="AE62" s="2"/>
      <c r="AF62" s="2"/>
      <c r="AG62" s="2"/>
      <c r="AH62" s="2"/>
      <c r="AI62" s="2"/>
      <c r="AJ62" s="21" t="s">
        <v>395</v>
      </c>
      <c r="AK62" s="3"/>
      <c r="AL62" s="3"/>
      <c r="AM62" s="3"/>
      <c r="AN62" s="3"/>
      <c r="AO62" s="21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1"/>
    </row>
    <row r="63" spans="1:67" ht="20.100000000000001" customHeight="1">
      <c r="A63" s="229">
        <f>A59+1</f>
        <v>15</v>
      </c>
      <c r="B63" s="230" t="s">
        <v>381</v>
      </c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30"/>
      <c r="AC63" s="21"/>
      <c r="AD63" s="2"/>
      <c r="AE63" s="1"/>
      <c r="AF63" s="1"/>
      <c r="AG63" s="1"/>
      <c r="AH63" s="1"/>
      <c r="AI63" s="1"/>
      <c r="AJ63" s="21" t="s">
        <v>396</v>
      </c>
      <c r="AK63" s="1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1"/>
    </row>
    <row r="64" spans="1:67" ht="20.100000000000001" customHeight="1">
      <c r="B64" s="227" t="s">
        <v>227</v>
      </c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30"/>
      <c r="AC64" s="21"/>
      <c r="AD64" s="2"/>
      <c r="AE64" s="2"/>
      <c r="AF64" s="2"/>
      <c r="AG64" s="2"/>
      <c r="AH64" s="2"/>
      <c r="AI64" s="2"/>
      <c r="AJ64" s="2" t="s">
        <v>411</v>
      </c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1:67" ht="20.100000000000001" customHeight="1">
      <c r="B65" s="227" t="s">
        <v>445</v>
      </c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30"/>
      <c r="AC65" s="21"/>
      <c r="AD65" s="2"/>
      <c r="AE65" s="2"/>
      <c r="AF65" s="2"/>
      <c r="AG65" s="2"/>
      <c r="AH65" s="2"/>
      <c r="AI65" s="2"/>
      <c r="AJ65" s="2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1:67" ht="20.100000000000001" customHeight="1">
      <c r="B66" s="227" t="s">
        <v>442</v>
      </c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30"/>
      <c r="AC66" s="21" t="str">
        <f>リスト!S49</f>
        <v>●医務委員</v>
      </c>
      <c r="AD66" s="2"/>
      <c r="AE66" s="1"/>
      <c r="AF66" s="1"/>
      <c r="AG66" s="1"/>
      <c r="AH66" s="1"/>
      <c r="AI66" s="1"/>
      <c r="AJ66" s="2" t="s">
        <v>398</v>
      </c>
      <c r="AK66" s="1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1:67" ht="20.100000000000001" customHeight="1">
      <c r="B67" s="315" t="s">
        <v>443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30"/>
      <c r="AC67" s="21"/>
      <c r="AD67" s="2"/>
      <c r="AE67" s="2"/>
      <c r="AF67" s="2"/>
      <c r="AG67" s="2"/>
      <c r="AH67" s="2"/>
      <c r="AI67" s="2"/>
      <c r="AJ67" s="2" t="s">
        <v>399</v>
      </c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1:67" ht="20.100000000000001" customHeight="1">
      <c r="B68" s="227" t="s">
        <v>348</v>
      </c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30"/>
      <c r="AC68" s="21"/>
      <c r="AD68" s="2"/>
      <c r="AE68" s="2"/>
      <c r="AF68" s="3"/>
      <c r="AG68" s="3"/>
      <c r="AH68" s="3"/>
      <c r="AI68" s="3"/>
      <c r="AJ68" s="2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1:67" ht="20.100000000000001" customHeight="1">
      <c r="B69" s="227" t="s">
        <v>382</v>
      </c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30"/>
      <c r="AC69" s="239" t="s">
        <v>400</v>
      </c>
      <c r="AD69" s="2"/>
      <c r="AE69" s="1"/>
      <c r="AF69" s="1"/>
      <c r="AG69" s="1"/>
      <c r="AH69" s="1"/>
      <c r="AI69" s="1"/>
      <c r="AJ69" s="2" t="s">
        <v>401</v>
      </c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3"/>
      <c r="BI69" s="3"/>
      <c r="BJ69" s="3"/>
      <c r="BK69" s="2"/>
      <c r="BL69" s="1"/>
      <c r="BM69" s="1"/>
      <c r="BN69" s="1"/>
      <c r="BO69" s="1"/>
    </row>
    <row r="70" spans="1:67" ht="20.100000000000001" customHeight="1">
      <c r="B70" s="227" t="s">
        <v>383</v>
      </c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30"/>
      <c r="AC70" s="21"/>
      <c r="AD70" s="2"/>
      <c r="AE70" s="2"/>
      <c r="AF70" s="2"/>
      <c r="AG70" s="2"/>
      <c r="AH70" s="2"/>
      <c r="AI70" s="2"/>
      <c r="AJ70" s="2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spans="1:67" ht="20.100000000000001" customHeight="1">
      <c r="B71" s="227" t="s">
        <v>444</v>
      </c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30"/>
      <c r="AC71" s="21"/>
      <c r="AD71" s="1"/>
      <c r="AE71" s="1"/>
      <c r="AF71" s="3"/>
      <c r="AG71" s="3"/>
      <c r="AH71" s="3"/>
      <c r="AI71" s="3"/>
      <c r="AJ71" s="2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2"/>
      <c r="BL71" s="1"/>
      <c r="BM71" s="1"/>
      <c r="BN71" s="1"/>
      <c r="BO71" s="1"/>
    </row>
    <row r="72" spans="1:67" ht="17.25">
      <c r="B72" s="315" t="s">
        <v>446</v>
      </c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30"/>
      <c r="AC72" s="21"/>
      <c r="AD72" s="2"/>
      <c r="AE72" s="2"/>
      <c r="AF72" s="2"/>
      <c r="AG72" s="2"/>
      <c r="AH72" s="2"/>
      <c r="AI72" s="2"/>
      <c r="AJ72" s="2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spans="1:67" ht="20.100000000000001" customHeight="1">
      <c r="A73" s="227"/>
      <c r="B73" s="315" t="s">
        <v>447</v>
      </c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30"/>
      <c r="AC73" s="21"/>
      <c r="AD73" s="1"/>
      <c r="AE73" s="19"/>
      <c r="AF73" s="3"/>
      <c r="AG73" s="3"/>
      <c r="AH73" s="3"/>
      <c r="AI73" s="3"/>
      <c r="AJ73" s="2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spans="1:67" ht="20.100000000000001" customHeight="1">
      <c r="A74" s="227"/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30"/>
      <c r="AC74" s="19" t="s">
        <v>6</v>
      </c>
      <c r="AD74" s="3" t="s">
        <v>2</v>
      </c>
      <c r="AE74" s="3"/>
      <c r="AF74" s="3"/>
      <c r="AG74" s="3"/>
      <c r="AH74" s="3"/>
      <c r="AI74" s="3"/>
      <c r="AJ74" s="3"/>
      <c r="AK74" s="3"/>
      <c r="AL74" s="227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2"/>
      <c r="BL74" s="1"/>
      <c r="BM74" s="1"/>
      <c r="BN74" s="1"/>
      <c r="BO74" s="1"/>
    </row>
    <row r="75" spans="1:67" ht="20.100000000000001" customHeight="1">
      <c r="A75" s="227"/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30"/>
      <c r="AC75" s="2"/>
      <c r="AD75" s="20" t="s">
        <v>8</v>
      </c>
      <c r="AE75" s="3" t="s">
        <v>3</v>
      </c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227"/>
      <c r="BD75" s="3"/>
      <c r="BE75" s="3"/>
      <c r="BF75" s="3"/>
      <c r="BG75" s="3"/>
      <c r="BH75" s="3"/>
      <c r="BI75" s="3"/>
      <c r="BJ75" s="3"/>
      <c r="BK75" s="2"/>
      <c r="BL75" s="1"/>
      <c r="BM75" s="1"/>
      <c r="BN75" s="1"/>
      <c r="BO75" s="1"/>
    </row>
    <row r="76" spans="1:67" ht="20.100000000000001" customHeight="1">
      <c r="A76" s="227"/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30"/>
      <c r="AC76" s="2"/>
      <c r="AD76" s="20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227"/>
      <c r="BD76" s="3"/>
      <c r="BE76" s="3"/>
      <c r="BF76" s="3"/>
      <c r="BG76" s="3"/>
      <c r="BH76" s="2"/>
      <c r="BI76" s="2"/>
      <c r="BJ76" s="2"/>
      <c r="BK76" s="2"/>
      <c r="BL76" s="1"/>
      <c r="BM76" s="1"/>
      <c r="BN76" s="1"/>
      <c r="BO76" s="1"/>
    </row>
    <row r="77" spans="1:67" ht="20.100000000000001" customHeight="1">
      <c r="A77" s="227"/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30"/>
      <c r="AC77" s="2"/>
      <c r="AD77" s="19" t="s">
        <v>5</v>
      </c>
      <c r="AE77" s="3" t="s">
        <v>200</v>
      </c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227"/>
      <c r="BD77" s="3"/>
      <c r="BE77" s="3"/>
      <c r="BF77" s="3"/>
      <c r="BG77" s="3"/>
      <c r="BH77" s="1"/>
      <c r="BI77" s="3"/>
      <c r="BJ77" s="3"/>
      <c r="BK77" s="2"/>
      <c r="BL77" s="1"/>
      <c r="BM77" s="1"/>
      <c r="BN77" s="1"/>
      <c r="BO77" s="1"/>
    </row>
    <row r="78" spans="1:67" ht="20.100000000000001" customHeight="1">
      <c r="A78" s="227"/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30"/>
      <c r="AC78" s="2"/>
      <c r="AD78" s="19"/>
      <c r="AE78" s="3" t="s">
        <v>212</v>
      </c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227"/>
      <c r="BD78" s="1"/>
      <c r="BE78" s="1"/>
      <c r="BF78" s="1"/>
      <c r="BG78" s="1"/>
      <c r="BH78" s="1"/>
      <c r="BI78" s="3"/>
      <c r="BJ78" s="3"/>
      <c r="BK78" s="2"/>
      <c r="BL78" s="1"/>
      <c r="BM78" s="1"/>
      <c r="BN78" s="1"/>
      <c r="BO78" s="1"/>
    </row>
    <row r="79" spans="1:67" ht="20.100000000000001" customHeight="1">
      <c r="A79" s="227"/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30"/>
      <c r="AC79" s="2"/>
      <c r="AD79" s="1"/>
      <c r="AE79" s="1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227"/>
      <c r="BD79" s="3"/>
      <c r="BE79" s="3"/>
      <c r="BF79" s="3"/>
      <c r="BG79" s="3"/>
      <c r="BH79" s="3"/>
      <c r="BI79" s="3"/>
      <c r="BJ79" s="3"/>
      <c r="BK79" s="2"/>
      <c r="BL79" s="1"/>
      <c r="BM79" s="1"/>
      <c r="BN79" s="1"/>
      <c r="BO79" s="1"/>
    </row>
    <row r="80" spans="1:67" ht="20.100000000000001" customHeight="1">
      <c r="A80" s="227"/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30"/>
      <c r="AC80" s="2"/>
      <c r="AD80" s="19" t="s">
        <v>5</v>
      </c>
      <c r="AE80" s="319" t="s">
        <v>215</v>
      </c>
      <c r="AF80" s="238"/>
      <c r="AG80" s="238"/>
      <c r="AH80" s="238"/>
      <c r="AI80" s="238"/>
      <c r="AJ80" s="238"/>
      <c r="AK80" s="238"/>
      <c r="AL80" s="238"/>
      <c r="AM80" s="238"/>
      <c r="AN80" s="238"/>
      <c r="AO80" s="238"/>
      <c r="AP80" s="238"/>
      <c r="AQ80" s="238"/>
      <c r="AR80" s="238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227"/>
      <c r="BD80" s="3"/>
      <c r="BE80" s="3"/>
      <c r="BF80" s="3"/>
      <c r="BG80" s="3"/>
      <c r="BH80" s="3"/>
      <c r="BI80" s="3"/>
      <c r="BJ80" s="3"/>
      <c r="BK80" s="2"/>
      <c r="BL80" s="1"/>
      <c r="BM80" s="1"/>
      <c r="BN80" s="1"/>
      <c r="BO80" s="1"/>
    </row>
    <row r="81" spans="1:67" ht="20.100000000000001" customHeight="1">
      <c r="A81" s="227"/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30"/>
      <c r="AC81" s="2"/>
      <c r="AD81" s="19"/>
      <c r="AE81" s="3" t="s">
        <v>212</v>
      </c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227"/>
      <c r="BD81" s="1"/>
      <c r="BE81" s="1"/>
      <c r="BF81" s="1"/>
      <c r="BG81" s="1"/>
      <c r="BH81" s="1"/>
      <c r="BI81" s="3"/>
      <c r="BJ81" s="3"/>
      <c r="BK81" s="2"/>
      <c r="BL81" s="1"/>
      <c r="BM81" s="1"/>
      <c r="BN81" s="1"/>
      <c r="BO81" s="1"/>
    </row>
    <row r="82" spans="1:67" ht="20.100000000000001" customHeight="1">
      <c r="A82" s="227"/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30"/>
      <c r="AC82" s="2"/>
      <c r="AD82" s="2"/>
      <c r="AE82" s="1"/>
      <c r="AF82" s="1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2"/>
      <c r="BL82" s="1"/>
      <c r="BM82" s="1"/>
      <c r="BN82" s="1"/>
      <c r="BO82" s="1"/>
    </row>
    <row r="83" spans="1:67" ht="20.100000000000001" customHeight="1">
      <c r="A83" s="227"/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30"/>
      <c r="AC83" s="2"/>
      <c r="AD83" s="19" t="s">
        <v>5</v>
      </c>
      <c r="AE83" s="3" t="s">
        <v>214</v>
      </c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227"/>
      <c r="BD83" s="3"/>
      <c r="BE83" s="3"/>
      <c r="BF83" s="3"/>
      <c r="BG83" s="3"/>
      <c r="BH83" s="3"/>
      <c r="BI83" s="3"/>
      <c r="BJ83" s="3"/>
      <c r="BK83" s="2"/>
      <c r="BL83" s="1"/>
      <c r="BM83" s="1"/>
      <c r="BN83" s="1"/>
      <c r="BO83" s="1"/>
    </row>
    <row r="84" spans="1:67" ht="20.100000000000001" customHeight="1">
      <c r="A84" s="227"/>
      <c r="B84" s="227"/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30"/>
      <c r="AC84" s="2"/>
      <c r="AD84" s="1"/>
      <c r="AE84" s="3" t="s">
        <v>212</v>
      </c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227"/>
      <c r="BD84" s="3"/>
      <c r="BE84" s="3"/>
      <c r="BF84" s="3"/>
      <c r="BG84" s="3"/>
      <c r="BH84" s="3"/>
      <c r="BI84" s="3"/>
      <c r="BJ84" s="3"/>
      <c r="BK84" s="2"/>
      <c r="BL84" s="1"/>
      <c r="BM84" s="1"/>
      <c r="BN84" s="1"/>
      <c r="BO84" s="1"/>
    </row>
    <row r="85" spans="1:67" ht="20.100000000000001" customHeight="1">
      <c r="A85" s="227"/>
      <c r="B85" s="227"/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30"/>
      <c r="AC85" s="2"/>
      <c r="AD85" s="1"/>
      <c r="AE85" s="1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227"/>
      <c r="BD85" s="3"/>
      <c r="BE85" s="3"/>
      <c r="BF85" s="3"/>
      <c r="BG85" s="3"/>
      <c r="BH85" s="3"/>
      <c r="BI85" s="3"/>
      <c r="BJ85" s="3"/>
      <c r="BK85" s="2"/>
      <c r="BL85" s="1"/>
      <c r="BM85" s="1"/>
      <c r="BN85" s="1"/>
      <c r="BO85" s="1"/>
    </row>
    <row r="86" spans="1:67" ht="20.100000000000001" customHeight="1">
      <c r="A86" s="227"/>
      <c r="B86" s="227"/>
      <c r="C86" s="227"/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30"/>
      <c r="AC86" s="2"/>
      <c r="AD86" s="19" t="s">
        <v>5</v>
      </c>
      <c r="AE86" s="3" t="s">
        <v>213</v>
      </c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227"/>
      <c r="BD86" s="1"/>
      <c r="BE86" s="1"/>
      <c r="BF86" s="1"/>
      <c r="BG86" s="3"/>
      <c r="BH86" s="3"/>
      <c r="BI86" s="3"/>
      <c r="BJ86" s="3"/>
      <c r="BK86" s="2"/>
      <c r="BL86" s="1"/>
      <c r="BM86" s="1"/>
      <c r="BN86" s="1"/>
      <c r="BO86" s="1"/>
    </row>
    <row r="87" spans="1:67" ht="20.100000000000001" customHeight="1">
      <c r="A87" s="227"/>
      <c r="B87" s="227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30"/>
      <c r="AC87" s="2"/>
      <c r="AD87" s="1"/>
      <c r="AE87" s="3" t="s">
        <v>212</v>
      </c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227"/>
      <c r="BD87" s="1"/>
      <c r="BE87" s="1"/>
      <c r="BF87" s="1"/>
      <c r="BG87" s="3"/>
      <c r="BH87" s="3"/>
      <c r="BI87" s="3"/>
      <c r="BJ87" s="3"/>
      <c r="BK87" s="2"/>
      <c r="BL87" s="1"/>
      <c r="BM87" s="1"/>
      <c r="BN87" s="1"/>
      <c r="BO87" s="1"/>
    </row>
    <row r="88" spans="1:67" ht="20.100000000000001" customHeight="1">
      <c r="A88" s="231"/>
      <c r="B88" s="231"/>
      <c r="AC88" s="2"/>
      <c r="AD88" s="2"/>
      <c r="AE88" s="19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2"/>
      <c r="BL88" s="1"/>
      <c r="BM88" s="1"/>
      <c r="BN88" s="1"/>
      <c r="BO88" s="1"/>
    </row>
    <row r="89" spans="1:67" ht="20.100000000000001" customHeight="1">
      <c r="A89" s="231"/>
      <c r="B89" s="231"/>
      <c r="AC89" s="2"/>
      <c r="AD89" s="2"/>
      <c r="AE89" s="2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2"/>
      <c r="BH89" s="2"/>
      <c r="BI89" s="2"/>
      <c r="BJ89" s="2"/>
      <c r="BK89" s="2"/>
      <c r="BL89" s="1"/>
      <c r="BM89" s="1"/>
      <c r="BN89" s="1"/>
      <c r="BO89" s="1"/>
    </row>
    <row r="90" spans="1:67" ht="20.100000000000001" customHeight="1">
      <c r="A90" s="231"/>
      <c r="B90" s="231"/>
    </row>
    <row r="91" spans="1:67" ht="20.100000000000001" customHeight="1">
      <c r="A91" s="231"/>
      <c r="B91" s="231"/>
    </row>
    <row r="92" spans="1:67" ht="20.100000000000001" customHeight="1">
      <c r="A92" s="231"/>
      <c r="B92" s="231"/>
    </row>
    <row r="93" spans="1:67" ht="20.100000000000001" customHeight="1">
      <c r="A93" s="231"/>
      <c r="B93" s="231"/>
    </row>
    <row r="94" spans="1:67" ht="20.100000000000001" customHeight="1">
      <c r="A94" s="231"/>
      <c r="B94" s="231"/>
    </row>
    <row r="95" spans="1:67" ht="20.100000000000001" customHeight="1">
      <c r="A95" s="231"/>
      <c r="B95" s="231"/>
    </row>
    <row r="96" spans="1:67" ht="20.100000000000001" customHeight="1">
      <c r="A96" s="231"/>
      <c r="B96" s="231"/>
    </row>
    <row r="97" spans="1:27" ht="20.100000000000001" customHeight="1">
      <c r="A97" s="231"/>
      <c r="B97" s="231"/>
    </row>
    <row r="98" spans="1:27" ht="20.100000000000001" customHeight="1">
      <c r="A98" s="231"/>
      <c r="B98" s="231"/>
    </row>
    <row r="99" spans="1:27" ht="20.100000000000001" customHeight="1">
      <c r="A99" s="231"/>
      <c r="B99" s="231"/>
    </row>
    <row r="100" spans="1:27" ht="20.100000000000001" customHeight="1">
      <c r="A100" s="231"/>
      <c r="B100" s="231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</row>
    <row r="101" spans="1:27" ht="20.100000000000001" customHeight="1">
      <c r="A101" s="231"/>
      <c r="B101" s="231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</row>
    <row r="102" spans="1:27" ht="20.100000000000001" customHeight="1">
      <c r="A102" s="231"/>
      <c r="B102" s="231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</row>
    <row r="103" spans="1:27" ht="20.100000000000001" customHeight="1">
      <c r="A103" s="231"/>
      <c r="B103" s="231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</row>
    <row r="104" spans="1:27" ht="20.100000000000001" customHeight="1">
      <c r="A104" s="231"/>
      <c r="B104" s="231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</row>
    <row r="105" spans="1:27" ht="20.100000000000001" customHeight="1">
      <c r="A105" s="231"/>
      <c r="B105" s="231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</row>
    <row r="106" spans="1:27" ht="20.100000000000001" customHeight="1">
      <c r="A106" s="231"/>
      <c r="B106" s="231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</row>
    <row r="107" spans="1:27" ht="20.100000000000001" customHeight="1">
      <c r="A107" s="231"/>
      <c r="B107" s="231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</row>
    <row r="108" spans="1:27" ht="20.100000000000001" customHeight="1">
      <c r="A108" s="231"/>
      <c r="B108" s="231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</row>
    <row r="109" spans="1:27" ht="20.100000000000001" customHeight="1">
      <c r="A109" s="231"/>
      <c r="B109" s="231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</row>
    <row r="110" spans="1:27" ht="20.100000000000001" customHeight="1">
      <c r="A110" s="231"/>
      <c r="B110" s="231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</row>
    <row r="111" spans="1:27" ht="20.100000000000001" customHeight="1">
      <c r="A111" s="231"/>
      <c r="B111" s="231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</row>
    <row r="112" spans="1:27" ht="20.100000000000001" customHeight="1">
      <c r="A112" s="231"/>
      <c r="B112" s="231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</row>
    <row r="113" spans="1:27" ht="20.100000000000001" customHeight="1">
      <c r="A113" s="231"/>
      <c r="B113" s="231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</row>
    <row r="114" spans="1:27" ht="20.100000000000001" customHeight="1">
      <c r="A114" s="231"/>
      <c r="B114" s="231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</row>
    <row r="115" spans="1:27" ht="20.100000000000001" customHeight="1">
      <c r="B115" s="231"/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</row>
    <row r="116" spans="1:27" ht="20.100000000000001" customHeight="1">
      <c r="B116" s="231"/>
    </row>
    <row r="117" spans="1:27" ht="20.100000000000001" customHeight="1">
      <c r="B117" s="231"/>
    </row>
    <row r="118" spans="1:27" ht="20.100000000000001" customHeight="1">
      <c r="B118" s="231"/>
    </row>
    <row r="119" spans="1:27" ht="20.100000000000001" customHeight="1">
      <c r="B119" s="227"/>
    </row>
    <row r="120" spans="1:27" ht="20.100000000000001" customHeight="1">
      <c r="B120" s="227"/>
    </row>
    <row r="121" spans="1:27" ht="20.100000000000001" customHeight="1">
      <c r="B121" s="231"/>
    </row>
    <row r="122" spans="1:27" ht="20.100000000000001" customHeight="1">
      <c r="B122" s="227"/>
    </row>
    <row r="123" spans="1:27" ht="20.100000000000001" customHeight="1">
      <c r="B123" s="227"/>
    </row>
    <row r="124" spans="1:27" ht="20.100000000000001" customHeight="1">
      <c r="B124" s="231"/>
    </row>
  </sheetData>
  <mergeCells count="10">
    <mergeCell ref="A1:AA2"/>
    <mergeCell ref="AC44:BD47"/>
    <mergeCell ref="B18:C18"/>
    <mergeCell ref="B19:C19"/>
    <mergeCell ref="B20:C20"/>
    <mergeCell ref="B22:C22"/>
    <mergeCell ref="B23:C23"/>
    <mergeCell ref="B24:C24"/>
    <mergeCell ref="B26:C26"/>
    <mergeCell ref="B27:C27"/>
  </mergeCells>
  <phoneticPr fontId="2"/>
  <printOptions horizontalCentered="1"/>
  <pageMargins left="0.59055118110236227" right="0" top="0.59055118110236227" bottom="0.11811023622047245" header="0.35433070866141736" footer="0.11811023622047245"/>
  <pageSetup paperSize="9" scale="96" pageOrder="overThenDown" orientation="portrait" horizontalDpi="4294967293" r:id="rId1"/>
  <headerFooter alignWithMargins="0"/>
  <rowBreaks count="1" manualBreakCount="1">
    <brk id="43" max="54" man="1"/>
  </rowBreaks>
  <colBreaks count="1" manualBreakCount="1">
    <brk id="27" max="8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3099-44EC-4F30-96CC-FA47D24F7902}">
  <dimension ref="A1:AO131"/>
  <sheetViews>
    <sheetView tabSelected="1" view="pageBreakPreview" zoomScale="80" zoomScaleNormal="100" zoomScaleSheetLayoutView="80" workbookViewId="0">
      <selection activeCell="F98" sqref="F98"/>
    </sheetView>
  </sheetViews>
  <sheetFormatPr defaultColWidth="9" defaultRowHeight="15" customHeight="1"/>
  <cols>
    <col min="1" max="7" width="13" style="47" customWidth="1"/>
    <col min="8" max="27" width="4.5" style="52" customWidth="1"/>
    <col min="28" max="41" width="6.5" style="47" customWidth="1"/>
    <col min="42" max="16384" width="9" style="47"/>
  </cols>
  <sheetData>
    <row r="1" spans="1:41" ht="15" customHeight="1">
      <c r="A1" s="349" t="str">
        <f>大会要領!A1</f>
        <v>第42兵庫県中学生ラグビースクール大会　実施要綱</v>
      </c>
      <c r="B1" s="349"/>
      <c r="C1" s="349"/>
      <c r="D1" s="349"/>
      <c r="E1" s="349"/>
      <c r="F1" s="349"/>
      <c r="G1" s="349"/>
      <c r="H1" s="350" t="s">
        <v>228</v>
      </c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</row>
    <row r="2" spans="1:41" ht="15" customHeight="1">
      <c r="A2" s="349"/>
      <c r="B2" s="349"/>
      <c r="C2" s="349"/>
      <c r="D2" s="349"/>
      <c r="E2" s="349"/>
      <c r="F2" s="349"/>
      <c r="G2" s="349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</row>
    <row r="4" spans="1:41" ht="15" customHeight="1">
      <c r="A4" s="48" t="s">
        <v>229</v>
      </c>
      <c r="B4" s="49" t="s">
        <v>462</v>
      </c>
      <c r="C4" s="49"/>
      <c r="D4" s="49"/>
      <c r="E4" s="49"/>
      <c r="F4" s="49"/>
      <c r="G4" s="50"/>
      <c r="H4" s="51"/>
    </row>
    <row r="5" spans="1:41" ht="15" customHeight="1" thickBot="1">
      <c r="G5" s="50"/>
      <c r="H5" s="51"/>
    </row>
    <row r="6" spans="1:41" ht="15" customHeight="1">
      <c r="A6" s="48" t="s">
        <v>464</v>
      </c>
      <c r="B6" s="53" t="s">
        <v>476</v>
      </c>
      <c r="C6" s="54" t="s">
        <v>230</v>
      </c>
      <c r="D6" s="54" t="s">
        <v>231</v>
      </c>
      <c r="E6" s="54" t="s">
        <v>232</v>
      </c>
      <c r="F6" s="54" t="s">
        <v>233</v>
      </c>
      <c r="G6" s="56"/>
      <c r="I6" s="351">
        <f>リスト!J6</f>
        <v>45557</v>
      </c>
      <c r="J6" s="352"/>
      <c r="K6" s="355">
        <f>ハーフの試合時間計算!B55</f>
        <v>0.4375</v>
      </c>
      <c r="L6" s="355"/>
      <c r="M6" s="356"/>
      <c r="N6" s="357">
        <f>ハーフの試合時間計算!B56</f>
        <v>0.47222222222222221</v>
      </c>
      <c r="O6" s="358"/>
      <c r="P6" s="359"/>
      <c r="Q6" s="357">
        <f>ハーフの試合時間計算!B57</f>
        <v>0.50694444444444442</v>
      </c>
      <c r="R6" s="358"/>
      <c r="S6" s="359"/>
      <c r="T6" s="357">
        <f>ハーフの試合時間計算!B58</f>
        <v>0.54166666666666663</v>
      </c>
      <c r="U6" s="358"/>
      <c r="V6" s="359"/>
      <c r="W6" s="357">
        <f>ハーフの試合時間計算!B59</f>
        <v>0.57638888888888884</v>
      </c>
      <c r="X6" s="358"/>
      <c r="Y6" s="359"/>
      <c r="Z6" s="57"/>
      <c r="AE6" s="339" t="s">
        <v>318</v>
      </c>
      <c r="AF6" s="340"/>
      <c r="AG6" s="340"/>
      <c r="AH6" s="340"/>
      <c r="AI6" s="340"/>
      <c r="AJ6" s="340"/>
      <c r="AK6" s="340"/>
      <c r="AL6" s="341"/>
    </row>
    <row r="7" spans="1:41" ht="15" customHeight="1">
      <c r="A7" s="48"/>
      <c r="B7" s="54" t="s">
        <v>234</v>
      </c>
      <c r="C7" s="54" t="s">
        <v>235</v>
      </c>
      <c r="D7" s="54" t="s">
        <v>236</v>
      </c>
      <c r="E7" s="54" t="s">
        <v>237</v>
      </c>
      <c r="F7" s="55" t="s">
        <v>238</v>
      </c>
      <c r="G7" s="56"/>
      <c r="I7" s="353"/>
      <c r="J7" s="354"/>
      <c r="K7" s="345" t="s">
        <v>324</v>
      </c>
      <c r="L7" s="346"/>
      <c r="M7" s="347"/>
      <c r="N7" s="348" t="s">
        <v>323</v>
      </c>
      <c r="O7" s="346"/>
      <c r="P7" s="347"/>
      <c r="Q7" s="348" t="s">
        <v>421</v>
      </c>
      <c r="R7" s="346"/>
      <c r="S7" s="347"/>
      <c r="T7" s="348" t="s">
        <v>421</v>
      </c>
      <c r="U7" s="346"/>
      <c r="V7" s="347"/>
      <c r="W7" s="348" t="s">
        <v>419</v>
      </c>
      <c r="X7" s="346"/>
      <c r="Y7" s="347"/>
      <c r="Z7" s="59"/>
      <c r="AE7" s="342"/>
      <c r="AF7" s="343"/>
      <c r="AG7" s="343"/>
      <c r="AH7" s="343"/>
      <c r="AI7" s="343"/>
      <c r="AJ7" s="343"/>
      <c r="AK7" s="343"/>
      <c r="AL7" s="344"/>
    </row>
    <row r="8" spans="1:41" ht="15" customHeight="1">
      <c r="A8" s="49"/>
      <c r="B8" s="54" t="s">
        <v>239</v>
      </c>
      <c r="C8" s="54" t="s">
        <v>240</v>
      </c>
      <c r="D8" s="54"/>
      <c r="E8" s="58"/>
      <c r="F8" s="54"/>
      <c r="G8" s="50"/>
      <c r="I8" s="353"/>
      <c r="J8" s="354"/>
      <c r="K8" s="360" t="str">
        <f>AB42</f>
        <v>A４位</v>
      </c>
      <c r="L8" s="360"/>
      <c r="M8" s="361"/>
      <c r="N8" s="362" t="str">
        <f>AD16</f>
        <v>ｸﾞﾙｰﾌﾟ３位</v>
      </c>
      <c r="O8" s="360"/>
      <c r="P8" s="361"/>
      <c r="Q8" s="362" t="str">
        <f>K94</f>
        <v>Ａ２位</v>
      </c>
      <c r="R8" s="360"/>
      <c r="S8" s="361"/>
      <c r="T8" s="362" t="str">
        <f>S94</f>
        <v>Ｂ２位</v>
      </c>
      <c r="U8" s="360"/>
      <c r="V8" s="361"/>
      <c r="W8" s="362" t="str">
        <f>K71</f>
        <v>Ａ１位</v>
      </c>
      <c r="X8" s="360"/>
      <c r="Y8" s="361"/>
      <c r="Z8" s="60"/>
    </row>
    <row r="9" spans="1:41" ht="15" customHeight="1">
      <c r="A9" s="48" t="s">
        <v>465</v>
      </c>
      <c r="B9" s="49" t="s">
        <v>241</v>
      </c>
      <c r="C9" s="49" t="s">
        <v>409</v>
      </c>
      <c r="D9" s="49"/>
      <c r="E9" s="49"/>
      <c r="G9" s="50"/>
      <c r="I9" s="353"/>
      <c r="J9" s="354"/>
      <c r="K9" s="373">
        <f>AB43</f>
        <v>0</v>
      </c>
      <c r="L9" s="373"/>
      <c r="M9" s="374"/>
      <c r="N9" s="372">
        <f>AD17</f>
        <v>0</v>
      </c>
      <c r="O9" s="373"/>
      <c r="P9" s="374"/>
      <c r="Q9" s="372">
        <f>K95</f>
        <v>0</v>
      </c>
      <c r="R9" s="373"/>
      <c r="S9" s="374"/>
      <c r="T9" s="372">
        <f>S95</f>
        <v>0</v>
      </c>
      <c r="U9" s="373"/>
      <c r="V9" s="374"/>
      <c r="W9" s="372">
        <f>K72</f>
        <v>0</v>
      </c>
      <c r="X9" s="373"/>
      <c r="Y9" s="374"/>
      <c r="Z9" s="59"/>
    </row>
    <row r="10" spans="1:41" ht="15" customHeight="1">
      <c r="A10" s="48"/>
      <c r="B10" s="63"/>
      <c r="C10" s="61"/>
      <c r="D10" s="61"/>
      <c r="E10" s="61"/>
      <c r="F10" s="49"/>
      <c r="G10" s="50"/>
      <c r="I10" s="353"/>
      <c r="J10" s="354"/>
      <c r="K10" s="373" t="s">
        <v>243</v>
      </c>
      <c r="L10" s="373"/>
      <c r="M10" s="374"/>
      <c r="N10" s="372" t="s">
        <v>243</v>
      </c>
      <c r="O10" s="373"/>
      <c r="P10" s="374"/>
      <c r="Q10" s="372" t="s">
        <v>243</v>
      </c>
      <c r="R10" s="373"/>
      <c r="S10" s="374"/>
      <c r="T10" s="372" t="s">
        <v>243</v>
      </c>
      <c r="U10" s="373"/>
      <c r="V10" s="374"/>
      <c r="W10" s="372" t="s">
        <v>243</v>
      </c>
      <c r="X10" s="373"/>
      <c r="Y10" s="374"/>
      <c r="Z10" s="59"/>
      <c r="AF10" s="363"/>
      <c r="AG10" s="364"/>
      <c r="AH10" s="364"/>
      <c r="AI10" s="364"/>
      <c r="AJ10" s="364"/>
      <c r="AK10" s="365"/>
    </row>
    <row r="11" spans="1:41" ht="15" customHeight="1">
      <c r="A11" s="48" t="s">
        <v>466</v>
      </c>
      <c r="B11" s="278" t="s">
        <v>453</v>
      </c>
      <c r="C11" s="278"/>
      <c r="F11" s="54"/>
      <c r="G11" s="50"/>
      <c r="I11" s="353"/>
      <c r="J11" s="354"/>
      <c r="K11" s="369">
        <f>AF43</f>
        <v>0</v>
      </c>
      <c r="L11" s="369"/>
      <c r="M11" s="370"/>
      <c r="N11" s="371">
        <f>AL17</f>
        <v>0</v>
      </c>
      <c r="O11" s="369"/>
      <c r="P11" s="370"/>
      <c r="Q11" s="372">
        <f>O97</f>
        <v>0</v>
      </c>
      <c r="R11" s="373"/>
      <c r="S11" s="374"/>
      <c r="T11" s="371">
        <f>W95</f>
        <v>0</v>
      </c>
      <c r="U11" s="369"/>
      <c r="V11" s="370"/>
      <c r="W11" s="371">
        <f>O72</f>
        <v>0</v>
      </c>
      <c r="X11" s="369"/>
      <c r="Y11" s="370"/>
      <c r="Z11" s="59"/>
      <c r="AF11" s="366"/>
      <c r="AG11" s="367"/>
      <c r="AH11" s="367"/>
      <c r="AI11" s="367"/>
      <c r="AJ11" s="367"/>
      <c r="AK11" s="368"/>
    </row>
    <row r="12" spans="1:41" ht="15" customHeight="1" thickBot="1">
      <c r="A12" s="48" t="s">
        <v>467</v>
      </c>
      <c r="B12" s="49" t="s">
        <v>452</v>
      </c>
      <c r="C12" s="49" t="s">
        <v>463</v>
      </c>
      <c r="I12" s="353"/>
      <c r="J12" s="354"/>
      <c r="K12" s="375" t="str">
        <f>AF42</f>
        <v>B4位</v>
      </c>
      <c r="L12" s="375"/>
      <c r="M12" s="376"/>
      <c r="N12" s="377" t="str">
        <f>AL16</f>
        <v>ｸﾞﾙｰﾌﾟ３位</v>
      </c>
      <c r="O12" s="375"/>
      <c r="P12" s="376"/>
      <c r="Q12" s="377" t="str">
        <f>O94</f>
        <v>3位最多得点</v>
      </c>
      <c r="R12" s="375"/>
      <c r="S12" s="376"/>
      <c r="T12" s="377" t="str">
        <f>W94</f>
        <v>Ｃ２位</v>
      </c>
      <c r="U12" s="375"/>
      <c r="V12" s="376"/>
      <c r="W12" s="377" t="str">
        <f>O71</f>
        <v>Ｂ１位</v>
      </c>
      <c r="X12" s="375"/>
      <c r="Y12" s="376"/>
      <c r="Z12" s="60"/>
      <c r="AH12" s="89"/>
    </row>
    <row r="13" spans="1:41" ht="15" customHeight="1">
      <c r="A13" s="48"/>
      <c r="B13" s="49"/>
      <c r="C13" s="49"/>
      <c r="I13" s="353" t="str">
        <f>リスト!O6</f>
        <v>宝塚雲雀丘G</v>
      </c>
      <c r="J13" s="354"/>
      <c r="K13" s="358">
        <f>ハーフの試合時間計算!B60</f>
        <v>0.61111111111111105</v>
      </c>
      <c r="L13" s="358"/>
      <c r="M13" s="359"/>
      <c r="N13" s="386">
        <f>ハーフの試合時間計算!B61</f>
        <v>0.64583333333333326</v>
      </c>
      <c r="O13" s="386">
        <f>ハーフの試合時間計算!$D$12</f>
        <v>0.625</v>
      </c>
      <c r="P13" s="387">
        <f>ハーフの試合時間計算!$D$12</f>
        <v>0.625</v>
      </c>
      <c r="Q13" s="388">
        <v>0.67361111111111116</v>
      </c>
      <c r="R13" s="389"/>
      <c r="S13" s="390"/>
      <c r="T13" s="391"/>
      <c r="U13" s="392"/>
      <c r="V13" s="393"/>
      <c r="W13" s="391"/>
      <c r="X13" s="392"/>
      <c r="Y13" s="393"/>
      <c r="Z13" s="59"/>
      <c r="AD13" s="378"/>
      <c r="AE13" s="378"/>
      <c r="AH13" s="71"/>
      <c r="AL13" s="378"/>
      <c r="AM13" s="378"/>
    </row>
    <row r="14" spans="1:41" ht="15" customHeight="1">
      <c r="I14" s="353"/>
      <c r="J14" s="354"/>
      <c r="K14" s="345" t="s">
        <v>419</v>
      </c>
      <c r="L14" s="346"/>
      <c r="M14" s="347"/>
      <c r="N14" s="348" t="s">
        <v>450</v>
      </c>
      <c r="O14" s="346"/>
      <c r="P14" s="347"/>
      <c r="Q14" s="385"/>
      <c r="R14" s="346"/>
      <c r="S14" s="347"/>
      <c r="T14" s="385"/>
      <c r="U14" s="346"/>
      <c r="V14" s="347"/>
      <c r="W14" s="385"/>
      <c r="X14" s="346"/>
      <c r="Y14" s="347"/>
      <c r="Z14" s="59"/>
      <c r="AD14" s="70"/>
      <c r="AE14" s="65"/>
      <c r="AF14" s="65"/>
      <c r="AG14" s="65"/>
      <c r="AH14" s="65"/>
      <c r="AI14" s="65"/>
      <c r="AJ14" s="65"/>
      <c r="AK14" s="65"/>
      <c r="AL14" s="90"/>
    </row>
    <row r="15" spans="1:41" ht="15" customHeight="1">
      <c r="B15" s="49" t="s">
        <v>310</v>
      </c>
      <c r="I15" s="353"/>
      <c r="J15" s="354"/>
      <c r="K15" s="360" t="str">
        <f>S71</f>
        <v>Ｃ１位</v>
      </c>
      <c r="L15" s="360"/>
      <c r="M15" s="361"/>
      <c r="N15" s="394" t="s">
        <v>449</v>
      </c>
      <c r="O15" s="395"/>
      <c r="P15" s="396"/>
      <c r="Q15" s="397"/>
      <c r="R15" s="398"/>
      <c r="S15" s="399"/>
      <c r="T15" s="397"/>
      <c r="U15" s="398"/>
      <c r="V15" s="399"/>
      <c r="W15" s="397"/>
      <c r="X15" s="398"/>
      <c r="Y15" s="399"/>
      <c r="Z15" s="59"/>
      <c r="AB15" s="378"/>
      <c r="AC15" s="378"/>
      <c r="AD15" s="34"/>
      <c r="AF15" s="378"/>
      <c r="AG15" s="378"/>
      <c r="AJ15" s="378"/>
      <c r="AK15" s="378"/>
      <c r="AL15" s="70"/>
      <c r="AN15" s="378"/>
      <c r="AO15" s="378"/>
    </row>
    <row r="16" spans="1:41" ht="15" customHeight="1">
      <c r="B16" s="53" t="str">
        <f>B8</f>
        <v>【兵庫県ＲＳ】</v>
      </c>
      <c r="D16" s="63"/>
      <c r="E16" s="63"/>
      <c r="F16" s="49"/>
      <c r="G16" s="50"/>
      <c r="I16" s="353"/>
      <c r="J16" s="354"/>
      <c r="K16" s="373">
        <f>S72</f>
        <v>0</v>
      </c>
      <c r="L16" s="373"/>
      <c r="M16" s="374"/>
      <c r="N16" s="379" t="str">
        <f>B11</f>
        <v>【マーメイズ兵庫RS】</v>
      </c>
      <c r="O16" s="380"/>
      <c r="P16" s="381"/>
      <c r="Q16" s="382"/>
      <c r="R16" s="383"/>
      <c r="S16" s="384"/>
      <c r="T16" s="382"/>
      <c r="U16" s="383"/>
      <c r="V16" s="384"/>
      <c r="W16" s="382"/>
      <c r="X16" s="383"/>
      <c r="Y16" s="384"/>
      <c r="Z16" s="51"/>
      <c r="AB16"/>
      <c r="AC16"/>
      <c r="AD16" s="400" t="s">
        <v>320</v>
      </c>
      <c r="AE16" s="378"/>
      <c r="AF16"/>
      <c r="AG16"/>
      <c r="AH16"/>
      <c r="AI16"/>
      <c r="AJ16"/>
      <c r="AK16"/>
      <c r="AL16" s="400" t="s">
        <v>320</v>
      </c>
      <c r="AM16" s="378"/>
      <c r="AN16"/>
      <c r="AO16"/>
    </row>
    <row r="17" spans="1:41" ht="15" customHeight="1">
      <c r="A17" s="48"/>
      <c r="B17" s="53"/>
      <c r="C17" s="49"/>
      <c r="D17" s="63"/>
      <c r="E17" s="63"/>
      <c r="F17" s="49"/>
      <c r="G17" s="50"/>
      <c r="I17" s="353"/>
      <c r="J17" s="354"/>
      <c r="K17" s="373" t="s">
        <v>243</v>
      </c>
      <c r="L17" s="373"/>
      <c r="M17" s="374"/>
      <c r="N17" s="380" t="s">
        <v>243</v>
      </c>
      <c r="O17" s="380"/>
      <c r="P17" s="381"/>
      <c r="Q17" s="372"/>
      <c r="R17" s="373"/>
      <c r="S17" s="374"/>
      <c r="T17" s="372"/>
      <c r="U17" s="373"/>
      <c r="V17" s="374"/>
      <c r="W17" s="372"/>
      <c r="X17" s="373"/>
      <c r="Y17" s="374"/>
      <c r="Z17" s="59"/>
      <c r="AB17"/>
      <c r="AC17"/>
      <c r="AD17" s="378"/>
      <c r="AE17" s="378"/>
      <c r="AF17"/>
      <c r="AG17"/>
      <c r="AH17"/>
      <c r="AI17"/>
      <c r="AJ17"/>
      <c r="AK17"/>
      <c r="AL17" s="378"/>
      <c r="AM17" s="378"/>
      <c r="AN17"/>
      <c r="AO17"/>
    </row>
    <row r="18" spans="1:41" ht="15" customHeight="1">
      <c r="A18" s="49"/>
      <c r="C18" s="49"/>
      <c r="D18" s="49"/>
      <c r="E18" s="49"/>
      <c r="F18" s="49"/>
      <c r="G18" s="50"/>
      <c r="I18" s="353"/>
      <c r="J18" s="354"/>
      <c r="K18" s="369">
        <f>W72</f>
        <v>0</v>
      </c>
      <c r="L18" s="369"/>
      <c r="M18" s="370"/>
      <c r="N18" s="401" t="str">
        <f>B12</f>
        <v>【女子合同】</v>
      </c>
      <c r="O18" s="402"/>
      <c r="P18" s="403"/>
      <c r="Q18" s="382"/>
      <c r="R18" s="383"/>
      <c r="S18" s="384"/>
      <c r="T18" s="382"/>
      <c r="U18" s="383"/>
      <c r="V18" s="384"/>
      <c r="W18" s="382"/>
      <c r="X18" s="383"/>
      <c r="Y18" s="384"/>
      <c r="Z18" s="51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ht="15" customHeight="1" thickBot="1">
      <c r="A19" s="49"/>
      <c r="B19" s="49"/>
      <c r="C19" s="49"/>
      <c r="D19" s="49"/>
      <c r="E19" s="49"/>
      <c r="F19" s="49"/>
      <c r="I19" s="404"/>
      <c r="J19" s="405"/>
      <c r="K19" s="375" t="str">
        <f>W71</f>
        <v>春季優勝</v>
      </c>
      <c r="L19" s="375"/>
      <c r="M19" s="376"/>
      <c r="N19" s="406" t="s">
        <v>448</v>
      </c>
      <c r="O19" s="407"/>
      <c r="P19" s="408"/>
      <c r="Q19" s="409"/>
      <c r="R19" s="410"/>
      <c r="S19" s="411"/>
      <c r="T19" s="409"/>
      <c r="U19" s="410"/>
      <c r="V19" s="411"/>
      <c r="W19" s="409"/>
      <c r="X19" s="410"/>
      <c r="Y19" s="411"/>
      <c r="Z19" s="59"/>
      <c r="AB19"/>
      <c r="AC19"/>
      <c r="AD19"/>
      <c r="AE19" s="216"/>
      <c r="AF19"/>
      <c r="AG19"/>
      <c r="AH19"/>
      <c r="AI19"/>
      <c r="AJ19"/>
      <c r="AK19"/>
      <c r="AL19"/>
      <c r="AM19" s="216"/>
      <c r="AN19"/>
      <c r="AO19"/>
    </row>
    <row r="20" spans="1:41" ht="15" customHeight="1" thickBot="1">
      <c r="A20" s="49" t="s">
        <v>244</v>
      </c>
      <c r="B20" s="49"/>
      <c r="C20" s="49"/>
      <c r="D20" s="49"/>
      <c r="E20" s="49"/>
      <c r="F20" s="49"/>
      <c r="J20" s="66"/>
      <c r="K20" s="59"/>
      <c r="L20" s="59"/>
      <c r="M20" s="59"/>
      <c r="N20" s="335"/>
      <c r="O20" s="336"/>
      <c r="P20" s="336"/>
      <c r="Q20" s="335"/>
      <c r="R20" s="336"/>
      <c r="S20" s="336"/>
      <c r="T20" s="59"/>
      <c r="U20" s="59"/>
      <c r="V20" s="59"/>
      <c r="W20" s="59"/>
      <c r="X20" s="59"/>
      <c r="Y20" s="59"/>
      <c r="Z20" s="59"/>
      <c r="AB20"/>
      <c r="AC20"/>
      <c r="AD20"/>
      <c r="AE20" s="217"/>
      <c r="AF20" s="218"/>
      <c r="AG20" s="218"/>
      <c r="AH20" s="218"/>
      <c r="AI20" s="218"/>
      <c r="AJ20" s="218"/>
      <c r="AK20" s="218"/>
      <c r="AL20" s="219"/>
      <c r="AM20" s="216"/>
      <c r="AN20"/>
      <c r="AO20"/>
    </row>
    <row r="21" spans="1:41" ht="15" customHeight="1">
      <c r="A21" s="49"/>
      <c r="B21" s="49"/>
      <c r="C21" s="49"/>
      <c r="D21" s="49"/>
      <c r="E21" s="49"/>
      <c r="F21" s="49"/>
      <c r="I21" s="351">
        <f>リスト!J7</f>
        <v>45571</v>
      </c>
      <c r="J21" s="352"/>
      <c r="K21" s="358">
        <f>ハーフの試合時間計算!B7</f>
        <v>0.41666666666666669</v>
      </c>
      <c r="L21" s="358"/>
      <c r="M21" s="359"/>
      <c r="N21" s="357">
        <f>ハーフの試合時間計算!B8</f>
        <v>0.4513888888888889</v>
      </c>
      <c r="O21" s="358"/>
      <c r="P21" s="359"/>
      <c r="Q21" s="357">
        <f>ハーフの試合時間計算!B9</f>
        <v>0.4861111111111111</v>
      </c>
      <c r="R21" s="358"/>
      <c r="S21" s="359"/>
      <c r="T21" s="357">
        <f>ハーフの試合時間計算!B10</f>
        <v>0.52083333333333337</v>
      </c>
      <c r="U21" s="358"/>
      <c r="V21" s="359"/>
      <c r="W21" s="357">
        <f>ハーフの試合時間計算!B11</f>
        <v>0.55555555555555558</v>
      </c>
      <c r="X21" s="358"/>
      <c r="Y21" s="359"/>
      <c r="Z21" s="57"/>
      <c r="AB21"/>
      <c r="AC21"/>
      <c r="AD21"/>
      <c r="AE21"/>
      <c r="AF21"/>
      <c r="AG21"/>
      <c r="AH21" s="220"/>
      <c r="AI21"/>
      <c r="AJ21"/>
      <c r="AK21"/>
      <c r="AL21"/>
      <c r="AM21"/>
      <c r="AN21"/>
      <c r="AO21"/>
    </row>
    <row r="22" spans="1:41" ht="15" customHeight="1">
      <c r="A22" s="49"/>
      <c r="B22" s="474" t="s">
        <v>245</v>
      </c>
      <c r="C22" s="475"/>
      <c r="D22" s="475"/>
      <c r="E22" s="475"/>
      <c r="F22" s="476"/>
      <c r="I22" s="353"/>
      <c r="J22" s="354"/>
      <c r="K22" s="345" t="s">
        <v>418</v>
      </c>
      <c r="L22" s="346"/>
      <c r="M22" s="347"/>
      <c r="N22" s="348" t="s">
        <v>415</v>
      </c>
      <c r="O22" s="346"/>
      <c r="P22" s="347"/>
      <c r="Q22" s="348" t="s">
        <v>417</v>
      </c>
      <c r="R22" s="346"/>
      <c r="S22" s="347"/>
      <c r="T22" s="348" t="s">
        <v>416</v>
      </c>
      <c r="U22" s="346"/>
      <c r="V22" s="347"/>
      <c r="W22" s="348" t="s">
        <v>414</v>
      </c>
      <c r="X22" s="346"/>
      <c r="Y22" s="347"/>
      <c r="Z22" s="59"/>
      <c r="AB22"/>
      <c r="AC22"/>
      <c r="AD22"/>
      <c r="AE22"/>
      <c r="AF22"/>
      <c r="AG22"/>
      <c r="AH22" s="34"/>
      <c r="AI22"/>
      <c r="AJ22"/>
      <c r="AK22"/>
      <c r="AL22"/>
      <c r="AM22"/>
      <c r="AN22"/>
      <c r="AO22"/>
    </row>
    <row r="23" spans="1:41" ht="15" customHeight="1">
      <c r="A23" s="49"/>
      <c r="B23" s="477"/>
      <c r="C23" s="478"/>
      <c r="D23" s="478"/>
      <c r="E23" s="478"/>
      <c r="F23" s="479"/>
      <c r="I23" s="353"/>
      <c r="J23" s="354"/>
      <c r="K23" s="360"/>
      <c r="L23" s="360"/>
      <c r="M23" s="361"/>
      <c r="N23" s="362"/>
      <c r="O23" s="360"/>
      <c r="P23" s="361"/>
      <c r="Q23" s="362"/>
      <c r="R23" s="360"/>
      <c r="S23" s="361"/>
      <c r="T23" s="362"/>
      <c r="U23" s="360"/>
      <c r="V23" s="361"/>
      <c r="W23" s="362"/>
      <c r="X23" s="360"/>
      <c r="Y23" s="361"/>
      <c r="Z23" s="60"/>
      <c r="AB23"/>
      <c r="AC23"/>
      <c r="AD23"/>
      <c r="AE23"/>
      <c r="AF23" s="363"/>
      <c r="AG23" s="364"/>
      <c r="AH23" s="364"/>
      <c r="AI23" s="364"/>
      <c r="AJ23" s="364"/>
      <c r="AK23" s="365"/>
      <c r="AL23"/>
      <c r="AM23"/>
      <c r="AN23"/>
      <c r="AO23"/>
    </row>
    <row r="24" spans="1:41" ht="15" customHeight="1">
      <c r="A24" s="49"/>
      <c r="B24" s="446" t="s">
        <v>246</v>
      </c>
      <c r="C24" s="446" t="s">
        <v>247</v>
      </c>
      <c r="D24" s="446" t="s">
        <v>248</v>
      </c>
      <c r="E24" s="446" t="s">
        <v>311</v>
      </c>
      <c r="F24" s="446"/>
      <c r="I24" s="353"/>
      <c r="J24" s="354"/>
      <c r="K24" s="373">
        <f>AD37</f>
        <v>0</v>
      </c>
      <c r="L24" s="373"/>
      <c r="M24" s="374"/>
      <c r="N24" s="372">
        <f>AL17</f>
        <v>0</v>
      </c>
      <c r="O24" s="373"/>
      <c r="P24" s="374"/>
      <c r="Q24" s="372">
        <f>M97</f>
        <v>0</v>
      </c>
      <c r="R24" s="373"/>
      <c r="S24" s="374"/>
      <c r="T24" s="372">
        <f>K91</f>
        <v>0</v>
      </c>
      <c r="U24" s="373"/>
      <c r="V24" s="374"/>
      <c r="W24" s="372">
        <f>M74</f>
        <v>0</v>
      </c>
      <c r="X24" s="373"/>
      <c r="Y24" s="374"/>
      <c r="Z24" s="59"/>
      <c r="AB24"/>
      <c r="AC24"/>
      <c r="AD24"/>
      <c r="AE24"/>
      <c r="AF24" s="366"/>
      <c r="AG24" s="367"/>
      <c r="AH24" s="367"/>
      <c r="AI24" s="367"/>
      <c r="AJ24" s="367"/>
      <c r="AK24" s="368"/>
      <c r="AL24"/>
      <c r="AM24"/>
      <c r="AN24"/>
      <c r="AO24"/>
    </row>
    <row r="25" spans="1:41" ht="15" customHeight="1">
      <c r="A25" s="49"/>
      <c r="B25" s="447"/>
      <c r="C25" s="447"/>
      <c r="D25" s="447"/>
      <c r="E25" s="447"/>
      <c r="F25" s="447"/>
      <c r="I25" s="353"/>
      <c r="J25" s="354"/>
      <c r="K25" s="373" t="s">
        <v>243</v>
      </c>
      <c r="L25" s="373"/>
      <c r="M25" s="374"/>
      <c r="N25" s="373" t="s">
        <v>243</v>
      </c>
      <c r="O25" s="373"/>
      <c r="P25" s="374"/>
      <c r="Q25" s="372" t="s">
        <v>243</v>
      </c>
      <c r="R25" s="373"/>
      <c r="S25" s="374"/>
      <c r="T25" s="372" t="s">
        <v>243</v>
      </c>
      <c r="U25" s="373"/>
      <c r="V25" s="374"/>
      <c r="W25" s="372" t="s">
        <v>243</v>
      </c>
      <c r="X25" s="373"/>
      <c r="Y25" s="374"/>
      <c r="Z25" s="59"/>
    </row>
    <row r="26" spans="1:41" ht="15" customHeight="1">
      <c r="A26" s="49"/>
      <c r="B26" s="470" t="str">
        <f>C6</f>
        <v>【芦屋ＲＳ】</v>
      </c>
      <c r="C26" s="446" t="str">
        <f>D6</f>
        <v>【尼崎ＲＳ】</v>
      </c>
      <c r="D26" s="446" t="str">
        <f>B7</f>
        <v>【神戸ＲＣＵ】</v>
      </c>
      <c r="E26" s="446" t="str">
        <f>C7</f>
        <v>【三田ＲＣＪ】</v>
      </c>
      <c r="F26" s="470"/>
      <c r="I26" s="353"/>
      <c r="J26" s="354"/>
      <c r="K26" s="373">
        <f>AL43</f>
        <v>0</v>
      </c>
      <c r="L26" s="373"/>
      <c r="M26" s="374"/>
      <c r="N26" s="372">
        <f>AD17</f>
        <v>0</v>
      </c>
      <c r="O26" s="373"/>
      <c r="P26" s="374"/>
      <c r="Q26" s="372">
        <f>U97</f>
        <v>0</v>
      </c>
      <c r="R26" s="373"/>
      <c r="S26" s="374"/>
      <c r="T26" s="372">
        <f>W91</f>
        <v>0</v>
      </c>
      <c r="U26" s="373"/>
      <c r="V26" s="374"/>
      <c r="W26" s="372">
        <f>U74</f>
        <v>0</v>
      </c>
      <c r="X26" s="373"/>
      <c r="Y26" s="374"/>
      <c r="Z26" s="59"/>
    </row>
    <row r="27" spans="1:41" ht="15" customHeight="1" thickBot="1">
      <c r="A27" s="49"/>
      <c r="B27" s="471"/>
      <c r="C27" s="447"/>
      <c r="D27" s="447"/>
      <c r="E27" s="447"/>
      <c r="F27" s="471"/>
      <c r="G27" s="67"/>
      <c r="I27" s="353"/>
      <c r="J27" s="354"/>
      <c r="K27" s="375" t="str">
        <f>AL42</f>
        <v>C4位</v>
      </c>
      <c r="L27" s="375"/>
      <c r="M27" s="376"/>
      <c r="N27" s="377"/>
      <c r="O27" s="375"/>
      <c r="P27" s="376"/>
      <c r="Q27" s="377"/>
      <c r="R27" s="375"/>
      <c r="S27" s="376"/>
      <c r="T27" s="377"/>
      <c r="U27" s="375"/>
      <c r="V27" s="376"/>
      <c r="W27" s="377"/>
      <c r="X27" s="375"/>
      <c r="Y27" s="376"/>
      <c r="Z27" s="60"/>
    </row>
    <row r="28" spans="1:41" ht="15" customHeight="1">
      <c r="A28" s="49"/>
      <c r="B28" s="49"/>
      <c r="C28" s="58"/>
      <c r="D28" s="58"/>
      <c r="E28" s="58"/>
      <c r="F28" s="49"/>
      <c r="G28" s="67"/>
      <c r="I28" s="353" t="str">
        <f>リスト!O7</f>
        <v>灘浜G</v>
      </c>
      <c r="J28" s="354"/>
      <c r="K28" s="358">
        <f>ハーフの試合時間計算!B12</f>
        <v>0.59027777777777779</v>
      </c>
      <c r="L28" s="358">
        <f>ハーフの試合時間計算!$B$12</f>
        <v>0.59027777777777779</v>
      </c>
      <c r="M28" s="359">
        <f>ハーフの試合時間計算!$B$12</f>
        <v>0.59027777777777779</v>
      </c>
      <c r="N28" s="415">
        <f>ハーフの試合時間計算!B13</f>
        <v>0.625</v>
      </c>
      <c r="O28" s="386"/>
      <c r="P28" s="387"/>
      <c r="Q28" s="416">
        <f>ハーフの試合時間計算!D13</f>
        <v>0.65277777777777779</v>
      </c>
      <c r="R28" s="417">
        <f>ハーフの試合時間計算!$D$13</f>
        <v>0.65277777777777779</v>
      </c>
      <c r="S28" s="418">
        <f>ハーフの試合時間計算!$D$13</f>
        <v>0.65277777777777779</v>
      </c>
      <c r="T28" s="388">
        <f>ハーフの試合時間計算!D14</f>
        <v>0.68055555555555558</v>
      </c>
      <c r="U28" s="389"/>
      <c r="V28" s="390"/>
      <c r="W28" s="419"/>
      <c r="X28" s="389"/>
      <c r="Y28" s="390"/>
      <c r="Z28" s="59"/>
    </row>
    <row r="29" spans="1:41" ht="15" customHeight="1">
      <c r="A29" s="49"/>
      <c r="B29" s="49"/>
      <c r="C29" s="49"/>
      <c r="D29" s="49"/>
      <c r="E29" s="49"/>
      <c r="F29" s="49"/>
      <c r="G29" s="64"/>
      <c r="I29" s="353"/>
      <c r="J29" s="354"/>
      <c r="K29" s="345" t="s">
        <v>413</v>
      </c>
      <c r="L29" s="346"/>
      <c r="M29" s="347"/>
      <c r="N29" s="348" t="s">
        <v>451</v>
      </c>
      <c r="O29" s="346"/>
      <c r="P29" s="347"/>
      <c r="Q29" s="420" t="s">
        <v>470</v>
      </c>
      <c r="R29" s="421"/>
      <c r="S29" s="422"/>
      <c r="T29" s="385"/>
      <c r="U29" s="346"/>
      <c r="V29" s="347"/>
      <c r="W29" s="385"/>
      <c r="X29" s="346"/>
      <c r="Y29" s="347"/>
      <c r="Z29" s="5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ht="15" customHeight="1">
      <c r="A30" s="49"/>
      <c r="B30" s="49"/>
      <c r="C30" s="49"/>
      <c r="D30" s="49"/>
      <c r="E30" s="49"/>
      <c r="F30" s="49"/>
      <c r="G30" s="68"/>
      <c r="H30" s="59"/>
      <c r="I30" s="353"/>
      <c r="J30" s="354"/>
      <c r="K30" s="360"/>
      <c r="L30" s="360"/>
      <c r="M30" s="361"/>
      <c r="N30" s="394" t="s">
        <v>471</v>
      </c>
      <c r="O30" s="395"/>
      <c r="P30" s="396"/>
      <c r="Q30" s="483" t="s">
        <v>470</v>
      </c>
      <c r="R30" s="484"/>
      <c r="S30" s="485"/>
      <c r="T30" s="397"/>
      <c r="U30" s="398"/>
      <c r="V30" s="399"/>
      <c r="W30" s="397"/>
      <c r="X30" s="398"/>
      <c r="Y30" s="399"/>
      <c r="Z30" s="59"/>
      <c r="AE30" s="339" t="s">
        <v>319</v>
      </c>
      <c r="AF30" s="340"/>
      <c r="AG30" s="340"/>
      <c r="AH30" s="340"/>
      <c r="AI30" s="340"/>
      <c r="AJ30" s="340"/>
      <c r="AK30" s="340"/>
      <c r="AL30" s="341"/>
    </row>
    <row r="31" spans="1:41" ht="15" customHeight="1">
      <c r="A31" s="49"/>
      <c r="B31" s="474" t="s">
        <v>303</v>
      </c>
      <c r="C31" s="475"/>
      <c r="D31" s="475"/>
      <c r="E31" s="475"/>
      <c r="F31" s="476"/>
      <c r="H31" s="59"/>
      <c r="I31" s="353"/>
      <c r="J31" s="354"/>
      <c r="K31" s="372">
        <f>M66</f>
        <v>0</v>
      </c>
      <c r="L31" s="373"/>
      <c r="M31" s="374"/>
      <c r="N31" s="379" t="str">
        <f>B12</f>
        <v>【女子合同】</v>
      </c>
      <c r="O31" s="380"/>
      <c r="P31" s="381"/>
      <c r="Q31" s="459"/>
      <c r="R31" s="460"/>
      <c r="S31" s="461"/>
      <c r="T31" s="382"/>
      <c r="U31" s="383"/>
      <c r="V31" s="384"/>
      <c r="W31" s="382"/>
      <c r="X31" s="383"/>
      <c r="Y31" s="384"/>
      <c r="Z31" s="51"/>
      <c r="AE31" s="342"/>
      <c r="AF31" s="343"/>
      <c r="AG31" s="343"/>
      <c r="AH31" s="343"/>
      <c r="AI31" s="343"/>
      <c r="AJ31" s="343"/>
      <c r="AK31" s="343"/>
      <c r="AL31" s="344"/>
    </row>
    <row r="32" spans="1:41" ht="15" customHeight="1">
      <c r="A32" s="49"/>
      <c r="B32" s="477"/>
      <c r="C32" s="478"/>
      <c r="D32" s="478"/>
      <c r="E32" s="478"/>
      <c r="F32" s="479"/>
      <c r="H32" s="59"/>
      <c r="I32" s="353"/>
      <c r="J32" s="354"/>
      <c r="K32" s="372" t="s">
        <v>243</v>
      </c>
      <c r="L32" s="373"/>
      <c r="M32" s="374"/>
      <c r="N32" s="380" t="s">
        <v>243</v>
      </c>
      <c r="O32" s="380"/>
      <c r="P32" s="381"/>
      <c r="Q32" s="412" t="s">
        <v>469</v>
      </c>
      <c r="R32" s="413"/>
      <c r="S32" s="414"/>
      <c r="T32" s="372"/>
      <c r="U32" s="373"/>
      <c r="V32" s="374"/>
      <c r="W32" s="372"/>
      <c r="X32" s="373"/>
      <c r="Y32" s="374"/>
      <c r="Z32" s="59"/>
    </row>
    <row r="33" spans="1:41" ht="15" customHeight="1">
      <c r="A33" s="49"/>
      <c r="B33" s="446" t="s">
        <v>249</v>
      </c>
      <c r="C33" s="446" t="s">
        <v>250</v>
      </c>
      <c r="D33" s="446" t="s">
        <v>251</v>
      </c>
      <c r="E33" s="446" t="s">
        <v>312</v>
      </c>
      <c r="F33" s="446"/>
      <c r="H33" s="59"/>
      <c r="I33" s="353"/>
      <c r="J33" s="354"/>
      <c r="K33" s="372">
        <f>U66</f>
        <v>0</v>
      </c>
      <c r="L33" s="373"/>
      <c r="M33" s="374"/>
      <c r="N33" s="401" t="str">
        <f>B11</f>
        <v>【マーメイズ兵庫RS】</v>
      </c>
      <c r="O33" s="402"/>
      <c r="P33" s="403"/>
      <c r="Q33" s="459"/>
      <c r="R33" s="460"/>
      <c r="S33" s="461"/>
      <c r="T33" s="382"/>
      <c r="U33" s="383"/>
      <c r="V33" s="384"/>
      <c r="W33" s="382"/>
      <c r="X33" s="383"/>
      <c r="Y33" s="384"/>
      <c r="Z33" s="51"/>
    </row>
    <row r="34" spans="1:41" ht="15" customHeight="1" thickBot="1">
      <c r="A34" s="49"/>
      <c r="B34" s="447"/>
      <c r="C34" s="447"/>
      <c r="D34" s="447"/>
      <c r="E34" s="447"/>
      <c r="F34" s="447"/>
      <c r="H34" s="51"/>
      <c r="I34" s="404"/>
      <c r="J34" s="405"/>
      <c r="K34" s="375"/>
      <c r="L34" s="375"/>
      <c r="M34" s="376"/>
      <c r="N34" s="406" t="s">
        <v>471</v>
      </c>
      <c r="O34" s="407"/>
      <c r="P34" s="408"/>
      <c r="Q34" s="480" t="s">
        <v>470</v>
      </c>
      <c r="R34" s="481"/>
      <c r="S34" s="482"/>
      <c r="T34" s="409"/>
      <c r="U34" s="410"/>
      <c r="V34" s="411"/>
      <c r="W34" s="409"/>
      <c r="X34" s="410"/>
      <c r="Y34" s="411"/>
      <c r="Z34" s="59"/>
      <c r="AF34" s="363"/>
      <c r="AG34" s="364"/>
      <c r="AH34" s="364"/>
      <c r="AI34" s="364"/>
      <c r="AJ34" s="364"/>
      <c r="AK34" s="365"/>
    </row>
    <row r="35" spans="1:41" ht="15" customHeight="1">
      <c r="A35" s="49"/>
      <c r="B35" s="446" t="str">
        <f>F7</f>
        <v>【西神戸ＲＳ】</v>
      </c>
      <c r="C35" s="446" t="str">
        <f>D7</f>
        <v>【宝塚ＲＳ】</v>
      </c>
      <c r="D35" s="446" t="str">
        <f>F6</f>
        <v>【川西市ＲＳ】</v>
      </c>
      <c r="E35" s="446" t="str">
        <f>E6</f>
        <v>【伊丹ＲＳ】</v>
      </c>
      <c r="F35" s="470"/>
      <c r="H35" s="59"/>
      <c r="I35" s="59"/>
      <c r="T35" s="337">
        <v>0.70833333333333337</v>
      </c>
      <c r="U35" s="338"/>
      <c r="V35" s="338"/>
      <c r="AF35" s="366"/>
      <c r="AG35" s="367"/>
      <c r="AH35" s="367"/>
      <c r="AI35" s="367"/>
      <c r="AJ35" s="367"/>
      <c r="AK35" s="368"/>
    </row>
    <row r="36" spans="1:41" ht="15" customHeight="1">
      <c r="A36" s="49"/>
      <c r="B36" s="447"/>
      <c r="C36" s="447"/>
      <c r="D36" s="447"/>
      <c r="E36" s="447"/>
      <c r="F36" s="471"/>
      <c r="H36" s="51"/>
      <c r="I36" s="59"/>
      <c r="K36" s="47" t="s">
        <v>252</v>
      </c>
      <c r="AH36" s="89"/>
    </row>
    <row r="37" spans="1:41" ht="15" customHeight="1">
      <c r="A37" s="49"/>
      <c r="B37" s="49"/>
      <c r="C37" s="58"/>
      <c r="D37" s="58"/>
      <c r="E37" s="58"/>
      <c r="F37" s="49"/>
      <c r="H37" s="59"/>
      <c r="I37" s="51"/>
      <c r="AD37" s="472"/>
      <c r="AE37" s="473"/>
      <c r="AH37" s="71"/>
      <c r="AL37" s="378"/>
      <c r="AM37" s="378"/>
    </row>
    <row r="38" spans="1:41" ht="15" customHeight="1">
      <c r="A38" s="49"/>
      <c r="B38" s="49"/>
      <c r="C38" s="49"/>
      <c r="D38" s="49"/>
      <c r="E38" s="49"/>
      <c r="F38" s="49"/>
      <c r="O38" s="69"/>
      <c r="P38" s="69"/>
      <c r="Q38" s="69"/>
      <c r="R38" s="69"/>
      <c r="S38" s="69"/>
      <c r="AD38" s="70"/>
      <c r="AF38" s="65"/>
      <c r="AG38" s="65"/>
      <c r="AH38" s="65"/>
      <c r="AI38" s="65"/>
      <c r="AJ38" s="65"/>
      <c r="AK38" s="65"/>
      <c r="AL38" s="90"/>
    </row>
    <row r="39" spans="1:41" ht="15" customHeight="1">
      <c r="A39" s="49"/>
      <c r="B39" s="58"/>
      <c r="C39" s="58"/>
      <c r="D39" s="58"/>
      <c r="E39" s="58"/>
      <c r="F39" s="58"/>
      <c r="H39" s="59"/>
      <c r="I39" s="59"/>
      <c r="AB39" s="378"/>
      <c r="AC39" s="378"/>
      <c r="AD39" s="71"/>
      <c r="AF39" s="378"/>
      <c r="AG39" s="378"/>
      <c r="AJ39" s="378"/>
      <c r="AK39" s="378"/>
      <c r="AL39" s="70"/>
      <c r="AN39" s="378"/>
      <c r="AO39" s="378"/>
    </row>
    <row r="40" spans="1:41" ht="15" customHeight="1">
      <c r="A40" s="49"/>
      <c r="B40" s="474" t="s">
        <v>304</v>
      </c>
      <c r="C40" s="475"/>
      <c r="D40" s="475"/>
      <c r="E40" s="475"/>
      <c r="F40" s="476"/>
      <c r="AB40" s="70"/>
      <c r="AC40" s="65"/>
      <c r="AD40" s="65"/>
      <c r="AE40" s="65"/>
      <c r="AF40" s="90"/>
      <c r="AJ40"/>
      <c r="AK40"/>
      <c r="AL40" s="34"/>
      <c r="AM40"/>
      <c r="AN40"/>
      <c r="AO40"/>
    </row>
    <row r="41" spans="1:41" ht="15" customHeight="1">
      <c r="A41" s="49"/>
      <c r="B41" s="477"/>
      <c r="C41" s="478"/>
      <c r="D41" s="478"/>
      <c r="E41" s="478"/>
      <c r="F41" s="479"/>
      <c r="AB41" s="91"/>
      <c r="AC41" s="64"/>
      <c r="AF41" s="70"/>
      <c r="AJ41"/>
      <c r="AK41"/>
      <c r="AL41" s="34"/>
      <c r="AM41"/>
      <c r="AN41"/>
      <c r="AO41"/>
    </row>
    <row r="42" spans="1:41" ht="15" customHeight="1">
      <c r="A42" s="49"/>
      <c r="B42" s="446" t="s">
        <v>253</v>
      </c>
      <c r="C42" s="446" t="s">
        <v>254</v>
      </c>
      <c r="D42" s="446" t="s">
        <v>255</v>
      </c>
      <c r="E42" s="446" t="s">
        <v>313</v>
      </c>
      <c r="F42" s="446"/>
      <c r="AB42" s="400" t="s">
        <v>321</v>
      </c>
      <c r="AC42" s="378"/>
      <c r="AF42" s="400" t="s">
        <v>242</v>
      </c>
      <c r="AG42" s="378"/>
      <c r="AH42" s="64"/>
      <c r="AJ42"/>
      <c r="AK42"/>
      <c r="AL42" s="400" t="s">
        <v>322</v>
      </c>
      <c r="AM42" s="378"/>
      <c r="AN42"/>
      <c r="AO42"/>
    </row>
    <row r="43" spans="1:41" ht="15" customHeight="1">
      <c r="A43" s="49"/>
      <c r="B43" s="447"/>
      <c r="C43" s="447"/>
      <c r="D43" s="447"/>
      <c r="E43" s="447"/>
      <c r="F43" s="447"/>
      <c r="AB43" s="378"/>
      <c r="AC43" s="378"/>
      <c r="AD43" s="64"/>
      <c r="AF43" s="378"/>
      <c r="AG43" s="378"/>
      <c r="AJ43"/>
      <c r="AK43"/>
      <c r="AL43" s="378"/>
      <c r="AM43" s="378"/>
      <c r="AN43"/>
      <c r="AO43"/>
    </row>
    <row r="44" spans="1:41" ht="15" customHeight="1">
      <c r="A44" s="49"/>
      <c r="B44" s="470" t="str">
        <f>E7</f>
        <v>【西宮ＪＲＣ】</v>
      </c>
      <c r="C44" s="446" t="str">
        <f>C8</f>
        <v>【姫路ＲＳ】</v>
      </c>
      <c r="D44" s="470" t="str">
        <f>B6</f>
        <v>【明石加古川ＲＣ】</v>
      </c>
      <c r="E44" s="446" t="str">
        <f>B9</f>
        <v>【ＲＳ合同】</v>
      </c>
      <c r="F44" s="446"/>
      <c r="AB44" s="378"/>
      <c r="AC44" s="378"/>
      <c r="AF44" s="378"/>
      <c r="AG44" s="378"/>
      <c r="AJ44" s="378"/>
      <c r="AK44" s="378"/>
      <c r="AN44" s="378"/>
      <c r="AO44" s="378"/>
    </row>
    <row r="45" spans="1:41" ht="15" customHeight="1">
      <c r="A45" s="49"/>
      <c r="B45" s="471"/>
      <c r="C45" s="447"/>
      <c r="D45" s="471"/>
      <c r="E45" s="447"/>
      <c r="F45" s="447"/>
      <c r="AD45" s="378"/>
      <c r="AE45" s="378"/>
      <c r="AL45" s="378"/>
      <c r="AM45" s="378"/>
    </row>
    <row r="46" spans="1:41" ht="15" customHeight="1">
      <c r="A46" s="49"/>
      <c r="B46"/>
      <c r="C46"/>
      <c r="D46"/>
      <c r="E46"/>
      <c r="F46"/>
    </row>
    <row r="47" spans="1:41" ht="15" customHeight="1">
      <c r="A47" s="49"/>
      <c r="B47"/>
      <c r="C47"/>
      <c r="D47"/>
      <c r="E47"/>
      <c r="F47"/>
      <c r="H47" s="59"/>
      <c r="I47" s="59"/>
      <c r="AF47" s="221"/>
      <c r="AG47" s="221"/>
      <c r="AH47" s="221"/>
      <c r="AI47" s="221"/>
      <c r="AJ47" s="221"/>
      <c r="AK47" s="221"/>
    </row>
    <row r="48" spans="1:41" ht="15" customHeight="1">
      <c r="A48" s="49"/>
      <c r="B48"/>
      <c r="C48"/>
      <c r="D48"/>
      <c r="E48"/>
      <c r="F48"/>
      <c r="H48" s="51"/>
      <c r="I48" s="51"/>
      <c r="AF48" s="221"/>
      <c r="AG48" s="221"/>
      <c r="AH48" s="221"/>
      <c r="AI48" s="221"/>
      <c r="AJ48" s="221"/>
      <c r="AK48" s="221"/>
    </row>
    <row r="49" spans="1:41" ht="15" customHeight="1">
      <c r="A49" s="49"/>
      <c r="B49"/>
      <c r="C49"/>
      <c r="D49"/>
      <c r="E49"/>
      <c r="F49"/>
      <c r="H49" s="59"/>
      <c r="I49" s="5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ht="15" customHeight="1">
      <c r="A50" s="49"/>
      <c r="B50"/>
      <c r="C50"/>
      <c r="D50"/>
      <c r="E50"/>
      <c r="F50"/>
      <c r="H50" s="59"/>
      <c r="I50" s="59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ht="15" customHeight="1">
      <c r="C51"/>
      <c r="D51"/>
      <c r="E51"/>
      <c r="F51" s="54"/>
      <c r="G51" s="50"/>
      <c r="H51" s="59"/>
      <c r="I51" s="59"/>
      <c r="J51" s="66"/>
    </row>
    <row r="52" spans="1:41" ht="15" customHeight="1">
      <c r="A52" s="48"/>
      <c r="B52" s="63"/>
      <c r="C52" s="63"/>
      <c r="D52" s="63"/>
      <c r="E52" s="63"/>
      <c r="F52" s="72"/>
      <c r="H52" s="59"/>
      <c r="I52" s="59"/>
      <c r="J52" s="66"/>
    </row>
    <row r="53" spans="1:41" ht="15" customHeight="1">
      <c r="H53" s="51"/>
      <c r="I53" s="51"/>
      <c r="J53" s="66"/>
    </row>
    <row r="54" spans="1:41" ht="15" customHeight="1" thickBot="1">
      <c r="A54" s="349" t="s">
        <v>256</v>
      </c>
      <c r="B54" s="349"/>
      <c r="C54" s="349"/>
      <c r="D54" s="349"/>
      <c r="E54" s="349"/>
      <c r="F54" s="349"/>
      <c r="G54" s="349"/>
      <c r="H54" s="462" t="s">
        <v>257</v>
      </c>
      <c r="I54" s="462"/>
      <c r="J54" s="463"/>
      <c r="K54" s="463"/>
      <c r="L54" s="463"/>
      <c r="M54" s="463"/>
      <c r="N54" s="463"/>
      <c r="O54" s="463"/>
      <c r="P54" s="463"/>
      <c r="Q54" s="463"/>
      <c r="R54" s="463"/>
      <c r="S54" s="463"/>
      <c r="T54" s="463"/>
      <c r="U54" s="463"/>
      <c r="V54" s="463"/>
      <c r="W54" s="463"/>
      <c r="X54" s="463"/>
      <c r="Y54" s="463"/>
      <c r="Z54" s="463"/>
      <c r="AA54" s="463"/>
    </row>
    <row r="55" spans="1:41" ht="15" customHeight="1">
      <c r="A55" s="349"/>
      <c r="B55" s="349"/>
      <c r="C55" s="349"/>
      <c r="D55" s="349"/>
      <c r="E55" s="349"/>
      <c r="F55" s="349"/>
      <c r="G55" s="349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  <c r="V55" s="463"/>
      <c r="W55" s="463"/>
      <c r="X55" s="463"/>
      <c r="Y55" s="463"/>
      <c r="Z55" s="463"/>
      <c r="AA55" s="463"/>
      <c r="AC55" s="464" t="s">
        <v>258</v>
      </c>
      <c r="AD55" s="465"/>
      <c r="AE55" s="465"/>
      <c r="AF55" s="465"/>
      <c r="AG55" s="465"/>
      <c r="AH55" s="465"/>
      <c r="AI55" s="465"/>
      <c r="AJ55" s="465"/>
      <c r="AK55" s="465"/>
      <c r="AL55" s="465"/>
      <c r="AM55" s="465"/>
      <c r="AN55" s="466"/>
    </row>
    <row r="56" spans="1:41" ht="15" customHeight="1" thickBot="1">
      <c r="F56" s="45"/>
      <c r="G56" s="67"/>
      <c r="H56" s="463"/>
      <c r="I56" s="463"/>
      <c r="J56" s="463"/>
      <c r="K56" s="463"/>
      <c r="L56" s="463"/>
      <c r="M56" s="463"/>
      <c r="N56" s="463"/>
      <c r="O56" s="463"/>
      <c r="P56" s="463"/>
      <c r="Q56" s="463"/>
      <c r="R56" s="463"/>
      <c r="S56" s="463"/>
      <c r="T56" s="463"/>
      <c r="U56" s="463"/>
      <c r="V56" s="463"/>
      <c r="W56" s="463"/>
      <c r="X56" s="463"/>
      <c r="Y56" s="463"/>
      <c r="Z56" s="463"/>
      <c r="AA56" s="463"/>
      <c r="AC56" s="467"/>
      <c r="AD56" s="468"/>
      <c r="AE56" s="468"/>
      <c r="AF56" s="468"/>
      <c r="AG56" s="468"/>
      <c r="AH56" s="468"/>
      <c r="AI56" s="468"/>
      <c r="AJ56" s="468"/>
      <c r="AK56" s="468"/>
      <c r="AL56" s="468"/>
      <c r="AM56" s="468"/>
      <c r="AN56" s="469"/>
    </row>
    <row r="57" spans="1:41" ht="15" customHeight="1">
      <c r="A57" s="437">
        <f>リスト!J3</f>
        <v>45536</v>
      </c>
      <c r="B57" s="556">
        <f>ハーフの試合時間計算!$B$7</f>
        <v>0.41666666666666669</v>
      </c>
      <c r="C57" s="556">
        <f>ハーフの試合時間計算!$B$8</f>
        <v>0.4513888888888889</v>
      </c>
      <c r="D57" s="557">
        <f>ハーフの試合時間計算!$B$9</f>
        <v>0.4861111111111111</v>
      </c>
      <c r="E57" s="556">
        <f>ハーフの試合時間計算!$B$10</f>
        <v>0.52083333333333337</v>
      </c>
      <c r="F57" s="556">
        <f>ハーフの試合時間計算!$B$11</f>
        <v>0.55555555555555558</v>
      </c>
      <c r="G57" s="556">
        <f>ハーフの試合時間計算!$B$12</f>
        <v>0.59027777777777779</v>
      </c>
      <c r="H57" s="59"/>
      <c r="I57" s="59"/>
      <c r="J57" s="66"/>
      <c r="X57" s="53"/>
      <c r="Y57" s="53"/>
      <c r="Z57" s="53"/>
      <c r="AC57" s="467"/>
      <c r="AD57" s="468"/>
      <c r="AE57" s="468"/>
      <c r="AF57" s="468"/>
      <c r="AG57" s="468"/>
      <c r="AH57" s="468"/>
      <c r="AI57" s="468"/>
      <c r="AJ57" s="468"/>
      <c r="AK57" s="468"/>
      <c r="AL57" s="468"/>
      <c r="AM57" s="468"/>
      <c r="AN57" s="469"/>
    </row>
    <row r="58" spans="1:41" ht="15" customHeight="1" thickBot="1">
      <c r="A58" s="423"/>
      <c r="B58" s="73" t="s">
        <v>272</v>
      </c>
      <c r="C58" s="73" t="s">
        <v>264</v>
      </c>
      <c r="D58" s="209" t="s">
        <v>260</v>
      </c>
      <c r="E58" s="73" t="s">
        <v>261</v>
      </c>
      <c r="F58" s="73" t="s">
        <v>262</v>
      </c>
      <c r="G58" s="73" t="s">
        <v>263</v>
      </c>
      <c r="H58" s="59"/>
      <c r="I58" s="59"/>
      <c r="J58" s="66"/>
      <c r="Y58" s="55"/>
      <c r="Z58" s="55"/>
      <c r="AC58" s="467"/>
      <c r="AD58" s="468"/>
      <c r="AE58" s="468"/>
      <c r="AF58" s="468"/>
      <c r="AG58" s="468"/>
      <c r="AH58" s="468"/>
      <c r="AI58" s="468"/>
      <c r="AJ58" s="468"/>
      <c r="AK58" s="468"/>
      <c r="AL58" s="468"/>
      <c r="AM58" s="468"/>
      <c r="AN58" s="469"/>
    </row>
    <row r="59" spans="1:41" ht="15" customHeight="1">
      <c r="A59" s="423"/>
      <c r="B59" s="74" t="str">
        <f>B26</f>
        <v>【芦屋ＲＳ】</v>
      </c>
      <c r="C59" s="74" t="str">
        <f>D26</f>
        <v>【神戸ＲＣＵ】</v>
      </c>
      <c r="D59" s="62" t="str">
        <f>B35</f>
        <v>【西神戸ＲＳ】</v>
      </c>
      <c r="E59" s="73" t="str">
        <f>D35</f>
        <v>【川西市ＲＳ】</v>
      </c>
      <c r="F59" s="74" t="str">
        <f>B44</f>
        <v>【西宮ＪＲＣ】</v>
      </c>
      <c r="G59" s="74" t="str">
        <f>D44</f>
        <v>【明石加古川ＲＣ】</v>
      </c>
      <c r="H59" s="59"/>
      <c r="I59" s="59"/>
      <c r="J59" s="66"/>
      <c r="N59" s="438" t="s">
        <v>316</v>
      </c>
      <c r="O59" s="439"/>
      <c r="P59" s="439"/>
      <c r="Q59" s="439"/>
      <c r="R59" s="439"/>
      <c r="S59" s="439"/>
      <c r="T59" s="439"/>
      <c r="U59" s="440"/>
      <c r="Y59" s="53"/>
      <c r="Z59" s="53"/>
      <c r="AC59" s="444">
        <v>1</v>
      </c>
      <c r="AD59" s="445"/>
      <c r="AE59" s="445"/>
      <c r="AF59" s="457"/>
      <c r="AG59" s="457"/>
      <c r="AH59" s="457"/>
      <c r="AI59" s="457"/>
      <c r="AJ59" s="457"/>
      <c r="AK59" s="457"/>
      <c r="AL59" s="457"/>
      <c r="AM59" s="457"/>
      <c r="AN59" s="458"/>
    </row>
    <row r="60" spans="1:41" ht="15" customHeight="1">
      <c r="A60" s="423"/>
      <c r="B60" s="74" t="s">
        <v>243</v>
      </c>
      <c r="C60" s="74" t="s">
        <v>243</v>
      </c>
      <c r="D60" s="62" t="s">
        <v>243</v>
      </c>
      <c r="E60" s="73" t="s">
        <v>243</v>
      </c>
      <c r="F60" s="74" t="s">
        <v>243</v>
      </c>
      <c r="G60" s="74" t="s">
        <v>243</v>
      </c>
      <c r="H60" s="59"/>
      <c r="I60" s="59"/>
      <c r="J60" s="66"/>
      <c r="N60" s="441"/>
      <c r="O60" s="442"/>
      <c r="P60" s="442"/>
      <c r="Q60" s="442"/>
      <c r="R60" s="442"/>
      <c r="S60" s="442"/>
      <c r="T60" s="442"/>
      <c r="U60" s="443"/>
      <c r="Y60" s="59"/>
      <c r="Z60" s="59"/>
      <c r="AC60" s="431"/>
      <c r="AD60" s="432"/>
      <c r="AE60" s="432"/>
      <c r="AF60" s="433"/>
      <c r="AG60" s="433"/>
      <c r="AH60" s="433"/>
      <c r="AI60" s="433"/>
      <c r="AJ60" s="433"/>
      <c r="AK60" s="433"/>
      <c r="AL60" s="433"/>
      <c r="AM60" s="433"/>
      <c r="AN60" s="434"/>
    </row>
    <row r="61" spans="1:41" ht="15" customHeight="1">
      <c r="A61" s="423"/>
      <c r="B61" s="74" t="str">
        <f>C26</f>
        <v>【尼崎ＲＳ】</v>
      </c>
      <c r="C61" s="73" t="str">
        <f>E26</f>
        <v>【三田ＲＣＪ】</v>
      </c>
      <c r="D61" s="209" t="str">
        <f>C35</f>
        <v>【宝塚ＲＳ】</v>
      </c>
      <c r="E61" s="73" t="str">
        <f>E35</f>
        <v>【伊丹ＲＳ】</v>
      </c>
      <c r="F61" s="73" t="str">
        <f>C44</f>
        <v>【姫路ＲＳ】</v>
      </c>
      <c r="G61" s="74" t="str">
        <f>E44</f>
        <v>【ＲＳ合同】</v>
      </c>
      <c r="H61" s="59"/>
      <c r="I61" s="59"/>
      <c r="J61" s="66"/>
      <c r="Y61" s="59"/>
      <c r="Z61" s="59"/>
      <c r="AC61" s="431"/>
      <c r="AD61" s="432"/>
      <c r="AE61" s="432"/>
      <c r="AF61" s="433"/>
      <c r="AG61" s="433"/>
      <c r="AH61" s="433"/>
      <c r="AI61" s="433"/>
      <c r="AJ61" s="433"/>
      <c r="AK61" s="433"/>
      <c r="AL61" s="433"/>
      <c r="AM61" s="433"/>
      <c r="AN61" s="434"/>
    </row>
    <row r="62" spans="1:41" ht="15" customHeight="1" thickBot="1">
      <c r="A62" s="423"/>
      <c r="B62" s="558" t="s">
        <v>259</v>
      </c>
      <c r="C62" s="558" t="s">
        <v>314</v>
      </c>
      <c r="D62" s="559" t="s">
        <v>265</v>
      </c>
      <c r="E62" s="558" t="s">
        <v>266</v>
      </c>
      <c r="F62" s="558" t="s">
        <v>267</v>
      </c>
      <c r="G62" s="558" t="s">
        <v>268</v>
      </c>
      <c r="H62" s="59"/>
      <c r="I62" s="59"/>
      <c r="J62" s="66"/>
      <c r="Y62" s="59"/>
      <c r="Z62" s="59"/>
      <c r="AC62" s="431">
        <v>2</v>
      </c>
      <c r="AD62" s="432"/>
      <c r="AE62" s="432"/>
      <c r="AF62" s="433"/>
      <c r="AG62" s="433"/>
      <c r="AH62" s="433"/>
      <c r="AI62" s="433"/>
      <c r="AJ62" s="433"/>
      <c r="AK62" s="433"/>
      <c r="AL62" s="433"/>
      <c r="AM62" s="433"/>
      <c r="AN62" s="434"/>
    </row>
    <row r="63" spans="1:41" ht="15" customHeight="1">
      <c r="A63" s="423" t="str">
        <f>リスト!O3</f>
        <v>姫路市立球技ｽﾎﾟｰﾂｾﾝﾀｰ</v>
      </c>
      <c r="B63" s="560">
        <f>ハーフの試合時間計算!$D$12</f>
        <v>0.625</v>
      </c>
      <c r="C63" s="560">
        <f>ハーフの試合時間計算!$D$13</f>
        <v>0.65277777777777779</v>
      </c>
      <c r="D63" s="561">
        <v>0.68055555555555558</v>
      </c>
      <c r="E63" s="562"/>
      <c r="F63" s="562"/>
      <c r="G63" s="562"/>
      <c r="H63" s="59"/>
      <c r="I63" s="59"/>
      <c r="J63" s="66"/>
      <c r="O63" s="425"/>
      <c r="P63" s="426"/>
      <c r="Q63" s="426"/>
      <c r="R63" s="426"/>
      <c r="S63" s="426"/>
      <c r="T63" s="427"/>
      <c r="Y63" s="59"/>
      <c r="Z63" s="59"/>
      <c r="AC63" s="431"/>
      <c r="AD63" s="432"/>
      <c r="AE63" s="432"/>
      <c r="AF63" s="433"/>
      <c r="AG63" s="433"/>
      <c r="AH63" s="433"/>
      <c r="AI63" s="433"/>
      <c r="AJ63" s="433"/>
      <c r="AK63" s="433"/>
      <c r="AL63" s="433"/>
      <c r="AM63" s="433"/>
      <c r="AN63" s="434"/>
    </row>
    <row r="64" spans="1:41" ht="15" customHeight="1">
      <c r="A64" s="423"/>
      <c r="B64" s="253" t="s">
        <v>422</v>
      </c>
      <c r="C64" s="253" t="s">
        <v>422</v>
      </c>
      <c r="D64" s="331"/>
      <c r="E64" s="563"/>
      <c r="F64" s="564"/>
      <c r="G64" s="563"/>
      <c r="H64" s="59"/>
      <c r="I64" s="59"/>
      <c r="J64" s="66"/>
      <c r="O64" s="428"/>
      <c r="P64" s="429"/>
      <c r="Q64" s="429"/>
      <c r="R64" s="429"/>
      <c r="S64" s="429"/>
      <c r="T64" s="430"/>
      <c r="Y64" s="59"/>
      <c r="Z64" s="59"/>
      <c r="AC64" s="431"/>
      <c r="AD64" s="432"/>
      <c r="AE64" s="432"/>
      <c r="AF64" s="433"/>
      <c r="AG64" s="433"/>
      <c r="AH64" s="433"/>
      <c r="AI64" s="433"/>
      <c r="AJ64" s="433"/>
      <c r="AK64" s="433"/>
      <c r="AL64" s="433"/>
      <c r="AM64" s="433"/>
      <c r="AN64" s="434"/>
    </row>
    <row r="65" spans="1:40" ht="15" customHeight="1">
      <c r="A65" s="423"/>
      <c r="B65" s="254"/>
      <c r="C65" s="255"/>
      <c r="D65" s="62"/>
      <c r="E65" s="74"/>
      <c r="F65" s="75"/>
      <c r="G65" s="74"/>
      <c r="H65" s="59"/>
      <c r="I65" s="59"/>
      <c r="J65" s="66"/>
      <c r="Q65" s="84"/>
      <c r="R65" s="76"/>
      <c r="Y65" s="59"/>
      <c r="Z65" s="59"/>
      <c r="AC65" s="431">
        <v>3</v>
      </c>
      <c r="AD65" s="432"/>
      <c r="AE65" s="432"/>
      <c r="AF65" s="433"/>
      <c r="AG65" s="433"/>
      <c r="AH65" s="433"/>
      <c r="AI65" s="433"/>
      <c r="AJ65" s="433"/>
      <c r="AK65" s="433"/>
      <c r="AL65" s="433"/>
      <c r="AM65" s="433"/>
      <c r="AN65" s="434"/>
    </row>
    <row r="66" spans="1:40" ht="15" customHeight="1">
      <c r="A66" s="423"/>
      <c r="B66" s="254" t="s">
        <v>423</v>
      </c>
      <c r="C66" s="254" t="s">
        <v>423</v>
      </c>
      <c r="D66" s="62"/>
      <c r="E66" s="74"/>
      <c r="F66" s="75"/>
      <c r="G66" s="74"/>
      <c r="H66" s="59"/>
      <c r="I66" s="59"/>
      <c r="J66" s="66"/>
      <c r="M66" s="435"/>
      <c r="N66" s="436"/>
      <c r="Q66" s="82"/>
      <c r="U66" s="435"/>
      <c r="V66" s="436"/>
      <c r="Y66" s="51"/>
      <c r="Z66" s="51"/>
      <c r="AC66" s="431"/>
      <c r="AD66" s="432"/>
      <c r="AE66" s="432"/>
      <c r="AF66" s="433"/>
      <c r="AG66" s="433"/>
      <c r="AH66" s="433"/>
      <c r="AI66" s="433"/>
      <c r="AJ66" s="433"/>
      <c r="AK66" s="433"/>
      <c r="AL66" s="433"/>
      <c r="AM66" s="433"/>
      <c r="AN66" s="434"/>
    </row>
    <row r="67" spans="1:40" ht="15" customHeight="1">
      <c r="A67" s="423"/>
      <c r="B67" s="254"/>
      <c r="C67" s="254"/>
      <c r="D67" s="59"/>
      <c r="E67" s="74"/>
      <c r="F67" s="75"/>
      <c r="G67" s="74"/>
      <c r="H67" s="59"/>
      <c r="I67" s="59"/>
      <c r="J67" s="66"/>
      <c r="M67" s="81"/>
      <c r="O67" s="77"/>
      <c r="P67" s="77"/>
      <c r="Q67" s="77"/>
      <c r="R67" s="77"/>
      <c r="S67" s="77"/>
      <c r="T67" s="77"/>
      <c r="U67" s="81"/>
      <c r="Y67" s="59"/>
      <c r="Z67" s="59"/>
      <c r="AC67" s="431"/>
      <c r="AD67" s="432"/>
      <c r="AE67" s="432"/>
      <c r="AF67" s="433"/>
      <c r="AG67" s="433"/>
      <c r="AH67" s="433"/>
      <c r="AI67" s="433"/>
      <c r="AJ67" s="433"/>
      <c r="AK67" s="433"/>
      <c r="AL67" s="433"/>
      <c r="AM67" s="433"/>
      <c r="AN67" s="434"/>
    </row>
    <row r="68" spans="1:40" ht="15" customHeight="1" thickBot="1">
      <c r="A68" s="424"/>
      <c r="B68" s="256" t="s">
        <v>422</v>
      </c>
      <c r="C68" s="256" t="s">
        <v>422</v>
      </c>
      <c r="D68" s="330"/>
      <c r="E68" s="565"/>
      <c r="F68" s="566"/>
      <c r="G68" s="565"/>
      <c r="H68" s="59"/>
      <c r="I68" s="59"/>
      <c r="J68" s="66"/>
      <c r="K68" s="373"/>
      <c r="L68" s="373"/>
      <c r="M68" s="82"/>
      <c r="O68" s="373"/>
      <c r="P68" s="373"/>
      <c r="S68" s="373"/>
      <c r="T68" s="373"/>
      <c r="U68" s="81"/>
      <c r="W68" s="373"/>
      <c r="X68" s="373"/>
      <c r="Y68" s="51"/>
      <c r="Z68" s="51"/>
      <c r="AC68" s="431">
        <v>4</v>
      </c>
      <c r="AD68" s="432"/>
      <c r="AE68" s="432"/>
      <c r="AF68" s="433"/>
      <c r="AG68" s="433"/>
      <c r="AH68" s="433"/>
      <c r="AI68" s="433"/>
      <c r="AJ68" s="433"/>
      <c r="AK68" s="433"/>
      <c r="AL68" s="433"/>
      <c r="AM68" s="433"/>
      <c r="AN68" s="434"/>
    </row>
    <row r="69" spans="1:40" ht="15" customHeight="1" thickBot="1">
      <c r="A69" s="64"/>
      <c r="B69" s="59"/>
      <c r="C69" s="567"/>
      <c r="D69" s="567"/>
      <c r="E69" s="59"/>
      <c r="F69" s="59"/>
      <c r="G69" s="59"/>
      <c r="H69" s="59"/>
      <c r="I69" s="59"/>
      <c r="J69" s="66"/>
      <c r="K69" s="81"/>
      <c r="L69" s="77"/>
      <c r="M69" s="77"/>
      <c r="N69" s="77"/>
      <c r="O69" s="85"/>
      <c r="S69" s="81"/>
      <c r="T69" s="77"/>
      <c r="U69" s="77"/>
      <c r="V69" s="77"/>
      <c r="W69" s="85"/>
      <c r="Y69" s="59"/>
      <c r="Z69" s="59"/>
      <c r="AC69" s="431"/>
      <c r="AD69" s="432"/>
      <c r="AE69" s="432"/>
      <c r="AF69" s="433"/>
      <c r="AG69" s="433"/>
      <c r="AH69" s="433"/>
      <c r="AI69" s="433"/>
      <c r="AJ69" s="433"/>
      <c r="AK69" s="433"/>
      <c r="AL69" s="433"/>
      <c r="AM69" s="433"/>
      <c r="AN69" s="434"/>
    </row>
    <row r="70" spans="1:40" ht="15" customHeight="1">
      <c r="A70" s="448">
        <f>リスト!J4</f>
        <v>45543</v>
      </c>
      <c r="B70" s="556">
        <f>ハーフの試合時間計算!$B$7</f>
        <v>0.41666666666666669</v>
      </c>
      <c r="C70" s="556">
        <f>ハーフの試合時間計算!$B$8</f>
        <v>0.4513888888888889</v>
      </c>
      <c r="D70" s="557">
        <f>ハーフの試合時間計算!$B$9</f>
        <v>0.4861111111111111</v>
      </c>
      <c r="E70" s="556">
        <f>ハーフの試合時間計算!$B$10</f>
        <v>0.52083333333333337</v>
      </c>
      <c r="F70" s="556">
        <f>ハーフの試合時間計算!$B$11</f>
        <v>0.55555555555555558</v>
      </c>
      <c r="G70" s="556">
        <f>ハーフの試合時間計算!$B$12</f>
        <v>0.59027777777777779</v>
      </c>
      <c r="J70" s="66"/>
      <c r="K70" s="86"/>
      <c r="L70" s="59"/>
      <c r="O70" s="81"/>
      <c r="S70" s="81"/>
      <c r="W70" s="81"/>
      <c r="Y70" s="59"/>
      <c r="Z70" s="59"/>
      <c r="AC70" s="431"/>
      <c r="AD70" s="432"/>
      <c r="AE70" s="432"/>
      <c r="AF70" s="433"/>
      <c r="AG70" s="433"/>
      <c r="AH70" s="433"/>
      <c r="AI70" s="433"/>
      <c r="AJ70" s="433"/>
      <c r="AK70" s="433"/>
      <c r="AL70" s="433"/>
      <c r="AM70" s="433"/>
      <c r="AN70" s="434"/>
    </row>
    <row r="71" spans="1:40" ht="15" customHeight="1">
      <c r="A71" s="449"/>
      <c r="B71" s="568" t="s">
        <v>267</v>
      </c>
      <c r="C71" s="569" t="s">
        <v>262</v>
      </c>
      <c r="D71" s="569" t="s">
        <v>259</v>
      </c>
      <c r="E71" s="570" t="s">
        <v>272</v>
      </c>
      <c r="F71" s="569" t="s">
        <v>265</v>
      </c>
      <c r="G71" s="569" t="s">
        <v>260</v>
      </c>
      <c r="J71" s="66"/>
      <c r="K71" s="373" t="s">
        <v>269</v>
      </c>
      <c r="L71" s="373"/>
      <c r="O71" s="373" t="s">
        <v>270</v>
      </c>
      <c r="P71" s="373"/>
      <c r="S71" s="373" t="s">
        <v>271</v>
      </c>
      <c r="T71" s="373"/>
      <c r="W71" s="450" t="s">
        <v>315</v>
      </c>
      <c r="X71" s="373"/>
      <c r="Y71" s="59"/>
      <c r="Z71" s="59"/>
      <c r="AC71" s="431">
        <v>5</v>
      </c>
      <c r="AD71" s="432"/>
      <c r="AE71" s="432"/>
      <c r="AF71" s="433"/>
      <c r="AG71" s="433"/>
      <c r="AH71" s="433"/>
      <c r="AI71" s="433"/>
      <c r="AJ71" s="433"/>
      <c r="AK71" s="433"/>
      <c r="AL71" s="433"/>
      <c r="AM71" s="433"/>
      <c r="AN71" s="434"/>
    </row>
    <row r="72" spans="1:40" ht="15" customHeight="1">
      <c r="A72" s="449"/>
      <c r="B72" s="59" t="str">
        <f>C44</f>
        <v>【姫路ＲＳ】</v>
      </c>
      <c r="C72" s="74" t="str">
        <f>B44</f>
        <v>【西宮ＪＲＣ】</v>
      </c>
      <c r="D72" s="74" t="str">
        <f>C26</f>
        <v>【尼崎ＲＳ】</v>
      </c>
      <c r="E72" s="62" t="str">
        <f>B26</f>
        <v>【芦屋ＲＳ】</v>
      </c>
      <c r="F72" s="74" t="str">
        <f>C35</f>
        <v>【宝塚ＲＳ】</v>
      </c>
      <c r="G72" s="74" t="str">
        <f>B35</f>
        <v>【西神戸ＲＳ】</v>
      </c>
      <c r="H72" s="59"/>
      <c r="I72" s="59"/>
      <c r="J72" s="66"/>
      <c r="K72" s="373"/>
      <c r="L72" s="373"/>
      <c r="M72" s="59"/>
      <c r="N72" s="78"/>
      <c r="O72" s="373"/>
      <c r="P72" s="373"/>
      <c r="S72" s="369"/>
      <c r="T72" s="369"/>
      <c r="U72" s="81"/>
      <c r="W72" s="373">
        <f>B17</f>
        <v>0</v>
      </c>
      <c r="X72" s="373"/>
      <c r="Y72" s="51"/>
      <c r="Z72" s="51"/>
      <c r="AC72" s="431"/>
      <c r="AD72" s="432"/>
      <c r="AE72" s="432"/>
      <c r="AF72" s="433"/>
      <c r="AG72" s="433"/>
      <c r="AH72" s="433"/>
      <c r="AI72" s="433"/>
      <c r="AJ72" s="433"/>
      <c r="AK72" s="433"/>
      <c r="AL72" s="433"/>
      <c r="AM72" s="433"/>
      <c r="AN72" s="434"/>
    </row>
    <row r="73" spans="1:40" ht="15" customHeight="1">
      <c r="A73" s="449"/>
      <c r="B73" s="571" t="s">
        <v>243</v>
      </c>
      <c r="C73" s="73" t="s">
        <v>243</v>
      </c>
      <c r="D73" s="73" t="s">
        <v>243</v>
      </c>
      <c r="E73" s="62" t="s">
        <v>243</v>
      </c>
      <c r="F73" s="74" t="s">
        <v>243</v>
      </c>
      <c r="G73" s="74" t="s">
        <v>243</v>
      </c>
      <c r="H73" s="59"/>
      <c r="I73" s="59"/>
      <c r="J73" s="66"/>
      <c r="N73" s="78"/>
      <c r="O73" s="79"/>
      <c r="P73" s="79"/>
      <c r="Q73" s="79"/>
      <c r="R73" s="87"/>
      <c r="S73" s="87"/>
      <c r="T73" s="87"/>
      <c r="U73" s="81"/>
      <c r="AC73" s="431"/>
      <c r="AD73" s="432"/>
      <c r="AE73" s="432"/>
      <c r="AF73" s="433"/>
      <c r="AG73" s="433"/>
      <c r="AH73" s="433"/>
      <c r="AI73" s="433"/>
      <c r="AJ73" s="433"/>
      <c r="AK73" s="433"/>
      <c r="AL73" s="433"/>
      <c r="AM73" s="433"/>
      <c r="AN73" s="434"/>
    </row>
    <row r="74" spans="1:40" ht="15" customHeight="1">
      <c r="A74" s="449"/>
      <c r="B74" s="53" t="str">
        <f>E44</f>
        <v>【ＲＳ合同】</v>
      </c>
      <c r="C74" s="73" t="str">
        <f>D44</f>
        <v>【明石加古川ＲＣ】</v>
      </c>
      <c r="D74" s="73" t="str">
        <f>E26</f>
        <v>【三田ＲＣＪ】</v>
      </c>
      <c r="E74" s="209" t="str">
        <f>D26</f>
        <v>【神戸ＲＣＵ】</v>
      </c>
      <c r="F74" s="73" t="str">
        <f>E35</f>
        <v>【伊丹ＲＳ】</v>
      </c>
      <c r="G74" s="74" t="str">
        <f>D35</f>
        <v>【川西市ＲＳ】</v>
      </c>
      <c r="H74" s="59"/>
      <c r="I74" s="59"/>
      <c r="J74" s="66"/>
      <c r="M74" s="435"/>
      <c r="N74" s="436"/>
      <c r="Q74" s="84"/>
      <c r="U74" s="435"/>
      <c r="V74" s="436"/>
      <c r="AC74" s="431">
        <v>6</v>
      </c>
      <c r="AD74" s="432"/>
      <c r="AE74" s="432"/>
      <c r="AF74" s="433"/>
      <c r="AG74" s="433"/>
      <c r="AH74" s="433"/>
      <c r="AI74" s="433"/>
      <c r="AJ74" s="433"/>
      <c r="AK74" s="433"/>
      <c r="AL74" s="433"/>
      <c r="AM74" s="433"/>
      <c r="AN74" s="434"/>
    </row>
    <row r="75" spans="1:40" ht="15" customHeight="1" thickBot="1">
      <c r="A75" s="449"/>
      <c r="B75" s="572" t="s">
        <v>268</v>
      </c>
      <c r="C75" s="558" t="s">
        <v>263</v>
      </c>
      <c r="D75" s="558" t="s">
        <v>314</v>
      </c>
      <c r="E75" s="559" t="s">
        <v>264</v>
      </c>
      <c r="F75" s="558" t="s">
        <v>266</v>
      </c>
      <c r="G75" s="558" t="s">
        <v>261</v>
      </c>
      <c r="H75" s="59"/>
      <c r="I75" s="59"/>
      <c r="J75" s="66"/>
      <c r="Q75" s="88"/>
      <c r="R75" s="79"/>
      <c r="AC75" s="431"/>
      <c r="AD75" s="432"/>
      <c r="AE75" s="432"/>
      <c r="AF75" s="433"/>
      <c r="AG75" s="433"/>
      <c r="AH75" s="433"/>
      <c r="AI75" s="433"/>
      <c r="AJ75" s="433"/>
      <c r="AK75" s="433"/>
      <c r="AL75" s="433"/>
      <c r="AM75" s="433"/>
      <c r="AN75" s="434"/>
    </row>
    <row r="76" spans="1:40" ht="15" customHeight="1">
      <c r="A76" s="449" t="str">
        <f>リスト!O4</f>
        <v>日岡山G</v>
      </c>
      <c r="B76" s="573">
        <f>ハーフの試合時間計算!$D$12</f>
        <v>0.625</v>
      </c>
      <c r="C76" s="560">
        <v>0.63888888888888884</v>
      </c>
      <c r="D76" s="561">
        <v>0.66666666666666663</v>
      </c>
      <c r="E76" s="562"/>
      <c r="F76" s="562"/>
      <c r="G76" s="562"/>
      <c r="H76" s="59"/>
      <c r="I76" s="59"/>
      <c r="O76" s="425"/>
      <c r="P76" s="426"/>
      <c r="Q76" s="426"/>
      <c r="R76" s="426"/>
      <c r="S76" s="426"/>
      <c r="T76" s="427"/>
      <c r="AC76" s="431"/>
      <c r="AD76" s="432"/>
      <c r="AE76" s="432"/>
      <c r="AF76" s="433"/>
      <c r="AG76" s="433"/>
      <c r="AH76" s="433"/>
      <c r="AI76" s="433"/>
      <c r="AJ76" s="433"/>
      <c r="AK76" s="433"/>
      <c r="AL76" s="433"/>
      <c r="AM76" s="433"/>
      <c r="AN76" s="434"/>
    </row>
    <row r="77" spans="1:40" ht="15" customHeight="1">
      <c r="A77" s="449"/>
      <c r="B77" s="574" t="s">
        <v>468</v>
      </c>
      <c r="C77" s="253" t="s">
        <v>422</v>
      </c>
      <c r="D77" s="563"/>
      <c r="E77" s="563"/>
      <c r="F77" s="563"/>
      <c r="G77" s="563"/>
      <c r="H77" s="59"/>
      <c r="I77" s="59"/>
      <c r="O77" s="428"/>
      <c r="P77" s="429"/>
      <c r="Q77" s="429"/>
      <c r="R77" s="429"/>
      <c r="S77" s="429"/>
      <c r="T77" s="430"/>
      <c r="X77" s="51"/>
      <c r="AC77" s="431">
        <v>7</v>
      </c>
      <c r="AD77" s="432"/>
      <c r="AE77" s="432"/>
      <c r="AF77" s="433"/>
      <c r="AG77" s="433"/>
      <c r="AH77" s="433"/>
      <c r="AI77" s="433"/>
      <c r="AJ77" s="433"/>
      <c r="AK77" s="433"/>
      <c r="AL77" s="433"/>
      <c r="AM77" s="433"/>
      <c r="AN77" s="434"/>
    </row>
    <row r="78" spans="1:40" ht="15" customHeight="1">
      <c r="A78" s="449"/>
      <c r="B78" s="252" t="str">
        <f>B12</f>
        <v>【女子合同】</v>
      </c>
      <c r="C78" s="255"/>
      <c r="D78" s="74"/>
      <c r="E78" s="73"/>
      <c r="F78" s="62"/>
      <c r="G78" s="74"/>
      <c r="H78" s="59"/>
      <c r="I78" s="59"/>
      <c r="J78" s="46"/>
      <c r="X78" s="59"/>
      <c r="Y78" s="46"/>
      <c r="Z78" s="46"/>
      <c r="AC78" s="431"/>
      <c r="AD78" s="432"/>
      <c r="AE78" s="432"/>
      <c r="AF78" s="433"/>
      <c r="AG78" s="433"/>
      <c r="AH78" s="433"/>
      <c r="AI78" s="433"/>
      <c r="AJ78" s="433"/>
      <c r="AK78" s="433"/>
      <c r="AL78" s="433"/>
      <c r="AM78" s="433"/>
      <c r="AN78" s="434"/>
    </row>
    <row r="79" spans="1:40" ht="15" customHeight="1">
      <c r="A79" s="449"/>
      <c r="B79" s="252" t="s">
        <v>423</v>
      </c>
      <c r="C79" s="254" t="s">
        <v>423</v>
      </c>
      <c r="D79" s="74"/>
      <c r="E79" s="74"/>
      <c r="F79" s="74"/>
      <c r="G79" s="74"/>
      <c r="H79" s="59"/>
      <c r="I79" s="59"/>
      <c r="J79" s="80"/>
      <c r="X79" s="59"/>
      <c r="Y79" s="80"/>
      <c r="Z79" s="80"/>
      <c r="AC79" s="431"/>
      <c r="AD79" s="432"/>
      <c r="AE79" s="432"/>
      <c r="AF79" s="433"/>
      <c r="AG79" s="433"/>
      <c r="AH79" s="433"/>
      <c r="AI79" s="433"/>
      <c r="AJ79" s="433"/>
      <c r="AK79" s="433"/>
      <c r="AL79" s="433"/>
      <c r="AM79" s="433"/>
      <c r="AN79" s="434"/>
    </row>
    <row r="80" spans="1:40" ht="15" customHeight="1">
      <c r="A80" s="449"/>
      <c r="B80" s="252" t="str">
        <f>B11</f>
        <v>【マーメイズ兵庫RS】</v>
      </c>
      <c r="C80" s="254"/>
      <c r="D80" s="74"/>
      <c r="E80" s="74"/>
      <c r="F80" s="74"/>
      <c r="G80" s="74"/>
      <c r="H80" s="59"/>
      <c r="I80" s="59"/>
      <c r="X80" s="59"/>
      <c r="AC80" s="431">
        <v>8</v>
      </c>
      <c r="AD80" s="432"/>
      <c r="AE80" s="432"/>
      <c r="AF80" s="433"/>
      <c r="AG80" s="433"/>
      <c r="AH80" s="433"/>
      <c r="AI80" s="433"/>
      <c r="AJ80" s="433"/>
      <c r="AK80" s="433"/>
      <c r="AL80" s="433"/>
      <c r="AM80" s="433"/>
      <c r="AN80" s="434"/>
    </row>
    <row r="81" spans="1:40" ht="15" customHeight="1" thickBot="1">
      <c r="A81" s="451"/>
      <c r="B81" s="575" t="s">
        <v>468</v>
      </c>
      <c r="C81" s="256" t="s">
        <v>422</v>
      </c>
      <c r="D81" s="565"/>
      <c r="E81" s="565"/>
      <c r="F81" s="565"/>
      <c r="G81" s="565"/>
      <c r="H81" s="59"/>
      <c r="I81" s="59"/>
      <c r="X81" s="51"/>
      <c r="AC81" s="431"/>
      <c r="AD81" s="432"/>
      <c r="AE81" s="432"/>
      <c r="AF81" s="433"/>
      <c r="AG81" s="433"/>
      <c r="AH81" s="433"/>
      <c r="AI81" s="433"/>
      <c r="AJ81" s="433"/>
      <c r="AK81" s="433"/>
      <c r="AL81" s="433"/>
      <c r="AM81" s="433"/>
      <c r="AN81" s="434"/>
    </row>
    <row r="82" spans="1:40" ht="15" customHeight="1" thickBot="1">
      <c r="A82" s="64"/>
      <c r="B82" s="59"/>
      <c r="C82" s="59"/>
      <c r="D82" s="567"/>
      <c r="E82" s="59"/>
      <c r="F82" s="59"/>
      <c r="G82" s="59"/>
      <c r="H82" s="59"/>
      <c r="I82" s="59"/>
      <c r="J82" s="51"/>
      <c r="N82" s="438" t="s">
        <v>420</v>
      </c>
      <c r="O82" s="439"/>
      <c r="P82" s="439"/>
      <c r="Q82" s="439"/>
      <c r="R82" s="439"/>
      <c r="S82" s="439"/>
      <c r="T82" s="439"/>
      <c r="U82" s="440"/>
      <c r="AC82" s="431"/>
      <c r="AD82" s="432"/>
      <c r="AE82" s="432"/>
      <c r="AF82" s="433"/>
      <c r="AG82" s="433"/>
      <c r="AH82" s="433"/>
      <c r="AI82" s="433"/>
      <c r="AJ82" s="433"/>
      <c r="AK82" s="433"/>
      <c r="AL82" s="433"/>
      <c r="AM82" s="433"/>
      <c r="AN82" s="434"/>
    </row>
    <row r="83" spans="1:40" ht="15" customHeight="1">
      <c r="A83" s="448">
        <f>リスト!J5</f>
        <v>45550</v>
      </c>
      <c r="B83" s="556">
        <f>ハーフの試合時間計算!$B$7</f>
        <v>0.41666666666666669</v>
      </c>
      <c r="C83" s="556">
        <f>ハーフの試合時間計算!$B$8</f>
        <v>0.4513888888888889</v>
      </c>
      <c r="D83" s="557">
        <f>ハーフの試合時間計算!$B$9</f>
        <v>0.4861111111111111</v>
      </c>
      <c r="E83" s="556">
        <f>ハーフの試合時間計算!$B$10</f>
        <v>0.52083333333333337</v>
      </c>
      <c r="F83" s="556">
        <f>ハーフの試合時間計算!$B$11</f>
        <v>0.55555555555555558</v>
      </c>
      <c r="G83" s="556">
        <f>ハーフの試合時間計算!$B$12</f>
        <v>0.59027777777777779</v>
      </c>
      <c r="H83" s="59"/>
      <c r="I83" s="59"/>
      <c r="N83" s="441"/>
      <c r="O83" s="442"/>
      <c r="P83" s="442"/>
      <c r="Q83" s="442"/>
      <c r="R83" s="442"/>
      <c r="S83" s="442"/>
      <c r="T83" s="442"/>
      <c r="U83" s="443"/>
      <c r="AC83" s="431">
        <v>9</v>
      </c>
      <c r="AD83" s="432"/>
      <c r="AE83" s="432"/>
      <c r="AF83" s="433"/>
      <c r="AG83" s="433"/>
      <c r="AH83" s="433"/>
      <c r="AI83" s="433"/>
      <c r="AJ83" s="433"/>
      <c r="AK83" s="433"/>
      <c r="AL83" s="433"/>
      <c r="AM83" s="433"/>
      <c r="AN83" s="434"/>
    </row>
    <row r="84" spans="1:40" ht="15" customHeight="1">
      <c r="A84" s="449"/>
      <c r="B84" s="569" t="s">
        <v>260</v>
      </c>
      <c r="C84" s="569" t="s">
        <v>265</v>
      </c>
      <c r="D84" s="569" t="s">
        <v>262</v>
      </c>
      <c r="E84" s="569" t="s">
        <v>267</v>
      </c>
      <c r="F84" s="569" t="s">
        <v>272</v>
      </c>
      <c r="G84" s="569" t="s">
        <v>259</v>
      </c>
      <c r="H84" s="59"/>
      <c r="I84" s="59"/>
      <c r="AC84" s="431"/>
      <c r="AD84" s="432"/>
      <c r="AE84" s="432"/>
      <c r="AF84" s="433"/>
      <c r="AG84" s="433"/>
      <c r="AH84" s="433"/>
      <c r="AI84" s="433"/>
      <c r="AJ84" s="433"/>
      <c r="AK84" s="433"/>
      <c r="AL84" s="433"/>
      <c r="AM84" s="433"/>
      <c r="AN84" s="434"/>
    </row>
    <row r="85" spans="1:40" ht="15" customHeight="1">
      <c r="A85" s="449"/>
      <c r="B85" s="74" t="str">
        <f>B35</f>
        <v>【西神戸ＲＳ】</v>
      </c>
      <c r="C85" s="74" t="str">
        <f>C35</f>
        <v>【宝塚ＲＳ】</v>
      </c>
      <c r="D85" s="74" t="str">
        <f>B44</f>
        <v>【西宮ＪＲＣ】</v>
      </c>
      <c r="E85" s="53" t="str">
        <f>C44</f>
        <v>【姫路ＲＳ】</v>
      </c>
      <c r="F85" s="73" t="str">
        <f>B26</f>
        <v>【芦屋ＲＳ】</v>
      </c>
      <c r="G85" s="74" t="str">
        <f>C26</f>
        <v>【尼崎ＲＳ】</v>
      </c>
      <c r="H85" s="59"/>
      <c r="I85" s="59"/>
      <c r="AC85" s="431"/>
      <c r="AD85" s="432"/>
      <c r="AE85" s="432"/>
      <c r="AF85" s="433"/>
      <c r="AG85" s="433"/>
      <c r="AH85" s="433"/>
      <c r="AI85" s="433"/>
      <c r="AJ85" s="433"/>
      <c r="AK85" s="433"/>
      <c r="AL85" s="433"/>
      <c r="AM85" s="433"/>
      <c r="AN85" s="434"/>
    </row>
    <row r="86" spans="1:40" ht="15" customHeight="1">
      <c r="A86" s="449"/>
      <c r="B86" s="74" t="s">
        <v>243</v>
      </c>
      <c r="C86" s="74" t="s">
        <v>243</v>
      </c>
      <c r="D86" s="74" t="s">
        <v>243</v>
      </c>
      <c r="E86" s="73" t="s">
        <v>243</v>
      </c>
      <c r="F86" s="73" t="s">
        <v>243</v>
      </c>
      <c r="G86" s="73" t="s">
        <v>243</v>
      </c>
      <c r="H86" s="59"/>
      <c r="I86" s="59"/>
      <c r="O86" s="425"/>
      <c r="P86" s="426"/>
      <c r="Q86" s="426"/>
      <c r="R86" s="426"/>
      <c r="S86" s="426"/>
      <c r="T86" s="427"/>
      <c r="AC86" s="431">
        <v>10</v>
      </c>
      <c r="AD86" s="432"/>
      <c r="AE86" s="432"/>
      <c r="AF86" s="433"/>
      <c r="AG86" s="433"/>
      <c r="AH86" s="433"/>
      <c r="AI86" s="433"/>
      <c r="AJ86" s="433"/>
      <c r="AK86" s="433"/>
      <c r="AL86" s="433"/>
      <c r="AM86" s="433"/>
      <c r="AN86" s="434"/>
    </row>
    <row r="87" spans="1:40" ht="15" customHeight="1">
      <c r="A87" s="449"/>
      <c r="B87" s="73" t="str">
        <f>E35</f>
        <v>【伊丹ＲＳ】</v>
      </c>
      <c r="C87" s="73" t="str">
        <f>D35</f>
        <v>【川西市ＲＳ】</v>
      </c>
      <c r="D87" s="73" t="str">
        <f>E44</f>
        <v>【ＲＳ合同】</v>
      </c>
      <c r="E87" s="53" t="str">
        <f>D44</f>
        <v>【明石加古川ＲＣ】</v>
      </c>
      <c r="F87" s="73" t="str">
        <f>E26</f>
        <v>【三田ＲＣＪ】</v>
      </c>
      <c r="G87" s="74" t="str">
        <f>D26</f>
        <v>【神戸ＲＣＵ】</v>
      </c>
      <c r="H87" s="59"/>
      <c r="I87" s="59"/>
      <c r="O87" s="428"/>
      <c r="P87" s="429"/>
      <c r="Q87" s="429"/>
      <c r="R87" s="429"/>
      <c r="S87" s="429"/>
      <c r="T87" s="430"/>
      <c r="AC87" s="431"/>
      <c r="AD87" s="432"/>
      <c r="AE87" s="432"/>
      <c r="AF87" s="433"/>
      <c r="AG87" s="433"/>
      <c r="AH87" s="433"/>
      <c r="AI87" s="433"/>
      <c r="AJ87" s="433"/>
      <c r="AK87" s="433"/>
      <c r="AL87" s="433"/>
      <c r="AM87" s="433"/>
      <c r="AN87" s="434"/>
    </row>
    <row r="88" spans="1:40" ht="15" customHeight="1" thickBot="1">
      <c r="A88" s="449"/>
      <c r="B88" s="558" t="s">
        <v>266</v>
      </c>
      <c r="C88" s="558" t="s">
        <v>261</v>
      </c>
      <c r="D88" s="558" t="s">
        <v>268</v>
      </c>
      <c r="E88" s="558" t="s">
        <v>263</v>
      </c>
      <c r="F88" s="558" t="s">
        <v>314</v>
      </c>
      <c r="G88" s="558" t="s">
        <v>264</v>
      </c>
      <c r="H88" s="59"/>
      <c r="I88" s="59"/>
      <c r="Q88" s="84"/>
      <c r="R88" s="76"/>
      <c r="AC88" s="431"/>
      <c r="AD88" s="432"/>
      <c r="AE88" s="432"/>
      <c r="AF88" s="433"/>
      <c r="AG88" s="433"/>
      <c r="AH88" s="433"/>
      <c r="AI88" s="433"/>
      <c r="AJ88" s="433"/>
      <c r="AK88" s="433"/>
      <c r="AL88" s="433"/>
      <c r="AM88" s="433"/>
      <c r="AN88" s="434"/>
    </row>
    <row r="89" spans="1:40" ht="15" customHeight="1">
      <c r="A89" s="449" t="str">
        <f>リスト!O5</f>
        <v>三木防災G</v>
      </c>
      <c r="B89" s="573">
        <f>ハーフの試合時間計算!$D$12</f>
        <v>0.625</v>
      </c>
      <c r="C89" s="560">
        <v>0.63888888888888884</v>
      </c>
      <c r="D89" s="561">
        <v>0.66666666666666663</v>
      </c>
      <c r="E89" s="562"/>
      <c r="F89" s="562"/>
      <c r="G89" s="562"/>
      <c r="H89" s="59"/>
      <c r="I89" s="59"/>
      <c r="M89" s="373"/>
      <c r="N89" s="373"/>
      <c r="Q89" s="82"/>
      <c r="U89" s="373"/>
      <c r="V89" s="373"/>
      <c r="AC89" s="431">
        <v>11</v>
      </c>
      <c r="AD89" s="432"/>
      <c r="AE89" s="432"/>
      <c r="AF89" s="433"/>
      <c r="AG89" s="433"/>
      <c r="AH89" s="433"/>
      <c r="AI89" s="433"/>
      <c r="AJ89" s="433"/>
      <c r="AK89" s="433"/>
      <c r="AL89" s="433"/>
      <c r="AM89" s="433"/>
      <c r="AN89" s="434"/>
    </row>
    <row r="90" spans="1:40" ht="15" customHeight="1">
      <c r="A90" s="449"/>
      <c r="B90" s="574" t="s">
        <v>468</v>
      </c>
      <c r="C90" s="253" t="s">
        <v>422</v>
      </c>
      <c r="D90" s="563"/>
      <c r="E90" s="563"/>
      <c r="F90" s="563"/>
      <c r="G90" s="563"/>
      <c r="H90" s="59"/>
      <c r="I90" s="59"/>
      <c r="M90" s="81"/>
      <c r="N90" s="77"/>
      <c r="O90" s="77"/>
      <c r="P90" s="77"/>
      <c r="Q90" s="77"/>
      <c r="R90" s="77"/>
      <c r="S90" s="77"/>
      <c r="T90" s="77"/>
      <c r="U90" s="85"/>
      <c r="AC90" s="431"/>
      <c r="AD90" s="432"/>
      <c r="AE90" s="432"/>
      <c r="AF90" s="433"/>
      <c r="AG90" s="433"/>
      <c r="AH90" s="433"/>
      <c r="AI90" s="433"/>
      <c r="AJ90" s="433"/>
      <c r="AK90" s="433"/>
      <c r="AL90" s="433"/>
      <c r="AM90" s="433"/>
      <c r="AN90" s="434"/>
    </row>
    <row r="91" spans="1:40" ht="15" customHeight="1">
      <c r="A91" s="449"/>
      <c r="B91" s="252" t="str">
        <f>B11</f>
        <v>【マーメイズ兵庫RS】</v>
      </c>
      <c r="C91" s="255"/>
      <c r="D91" s="74"/>
      <c r="E91" s="74"/>
      <c r="F91" s="74"/>
      <c r="G91" s="73"/>
      <c r="H91" s="59"/>
      <c r="I91" s="59"/>
      <c r="K91" s="435"/>
      <c r="L91" s="436"/>
      <c r="M91" s="82"/>
      <c r="O91" s="373"/>
      <c r="P91" s="373"/>
      <c r="S91" s="373"/>
      <c r="T91" s="373"/>
      <c r="U91" s="81"/>
      <c r="W91" s="435"/>
      <c r="X91" s="436"/>
      <c r="AC91" s="431"/>
      <c r="AD91" s="432"/>
      <c r="AE91" s="432"/>
      <c r="AF91" s="433"/>
      <c r="AG91" s="433"/>
      <c r="AH91" s="433"/>
      <c r="AI91" s="433"/>
      <c r="AJ91" s="433"/>
      <c r="AK91" s="433"/>
      <c r="AL91" s="433"/>
      <c r="AM91" s="433"/>
      <c r="AN91" s="434"/>
    </row>
    <row r="92" spans="1:40" ht="15" customHeight="1">
      <c r="A92" s="449"/>
      <c r="B92" s="252" t="s">
        <v>423</v>
      </c>
      <c r="C92" s="254" t="s">
        <v>423</v>
      </c>
      <c r="D92" s="74"/>
      <c r="E92" s="74"/>
      <c r="F92" s="74"/>
      <c r="G92" s="74"/>
      <c r="H92" s="59"/>
      <c r="I92" s="59"/>
      <c r="K92" s="81"/>
      <c r="M92" s="77"/>
      <c r="N92" s="77"/>
      <c r="O92" s="85"/>
      <c r="S92" s="81"/>
      <c r="T92" s="77"/>
      <c r="U92" s="77"/>
      <c r="V92" s="77"/>
      <c r="W92" s="81"/>
      <c r="AC92" s="431">
        <v>12</v>
      </c>
      <c r="AD92" s="432"/>
      <c r="AE92" s="432"/>
      <c r="AF92" s="433"/>
      <c r="AG92" s="433"/>
      <c r="AH92" s="433"/>
      <c r="AI92" s="433"/>
      <c r="AJ92" s="433"/>
      <c r="AK92" s="433"/>
      <c r="AL92" s="433"/>
      <c r="AM92" s="433"/>
      <c r="AN92" s="434"/>
    </row>
    <row r="93" spans="1:40" ht="15" customHeight="1">
      <c r="A93" s="449"/>
      <c r="B93" s="252" t="str">
        <f>B12</f>
        <v>【女子合同】</v>
      </c>
      <c r="C93" s="254"/>
      <c r="D93" s="74"/>
      <c r="E93" s="74"/>
      <c r="F93" s="74"/>
      <c r="G93" s="74"/>
      <c r="H93" s="59"/>
      <c r="I93" s="59"/>
      <c r="K93" s="86"/>
      <c r="L93" s="59"/>
      <c r="O93" s="81"/>
      <c r="S93" s="81"/>
      <c r="W93" s="81"/>
      <c r="AC93" s="431"/>
      <c r="AD93" s="432"/>
      <c r="AE93" s="432"/>
      <c r="AF93" s="433"/>
      <c r="AG93" s="433"/>
      <c r="AH93" s="433"/>
      <c r="AI93" s="433"/>
      <c r="AJ93" s="433"/>
      <c r="AK93" s="433"/>
      <c r="AL93" s="433"/>
      <c r="AM93" s="433"/>
      <c r="AN93" s="434"/>
    </row>
    <row r="94" spans="1:40" ht="15" customHeight="1" thickBot="1">
      <c r="A94" s="451"/>
      <c r="B94" s="575" t="s">
        <v>468</v>
      </c>
      <c r="C94" s="256" t="s">
        <v>422</v>
      </c>
      <c r="D94" s="565"/>
      <c r="E94" s="565"/>
      <c r="F94" s="565"/>
      <c r="G94" s="565"/>
      <c r="H94" s="59"/>
      <c r="I94" s="59"/>
      <c r="K94" s="373" t="s">
        <v>273</v>
      </c>
      <c r="L94" s="373"/>
      <c r="O94" s="450" t="s">
        <v>317</v>
      </c>
      <c r="P94" s="373"/>
      <c r="S94" s="373" t="s">
        <v>274</v>
      </c>
      <c r="T94" s="373"/>
      <c r="W94" s="373" t="s">
        <v>275</v>
      </c>
      <c r="X94" s="373"/>
      <c r="AC94" s="431"/>
      <c r="AD94" s="432"/>
      <c r="AE94" s="432"/>
      <c r="AF94" s="433"/>
      <c r="AG94" s="433"/>
      <c r="AH94" s="433"/>
      <c r="AI94" s="433"/>
      <c r="AJ94" s="433"/>
      <c r="AK94" s="433"/>
      <c r="AL94" s="433"/>
      <c r="AM94" s="433"/>
      <c r="AN94" s="434"/>
    </row>
    <row r="95" spans="1:40" ht="15" customHeight="1">
      <c r="A95" s="64"/>
      <c r="B95" s="64"/>
      <c r="C95" s="58"/>
      <c r="D95" s="274"/>
      <c r="E95" s="64"/>
      <c r="F95" s="64"/>
      <c r="G95" s="64"/>
      <c r="H95" s="59"/>
      <c r="I95" s="59"/>
      <c r="K95" s="373"/>
      <c r="L95" s="373"/>
      <c r="M95" s="86"/>
      <c r="O95" s="373"/>
      <c r="P95" s="373"/>
      <c r="S95" s="373"/>
      <c r="T95" s="373"/>
      <c r="U95" s="81"/>
      <c r="W95" s="373"/>
      <c r="X95" s="373"/>
      <c r="AC95" s="431">
        <v>13</v>
      </c>
      <c r="AD95" s="432"/>
      <c r="AE95" s="432"/>
      <c r="AF95" s="433"/>
      <c r="AG95" s="433"/>
      <c r="AH95" s="433"/>
      <c r="AI95" s="433"/>
      <c r="AJ95" s="433"/>
      <c r="AK95" s="433"/>
      <c r="AL95" s="433"/>
      <c r="AM95" s="433"/>
      <c r="AN95" s="434"/>
    </row>
    <row r="96" spans="1:40" ht="15" customHeight="1">
      <c r="H96" s="59"/>
      <c r="I96" s="59"/>
      <c r="K96" s="373"/>
      <c r="L96" s="373"/>
      <c r="M96" s="81"/>
      <c r="O96" s="456"/>
      <c r="P96" s="456"/>
      <c r="Q96" s="87"/>
      <c r="S96" s="373"/>
      <c r="T96" s="373"/>
      <c r="U96" s="81"/>
      <c r="W96" s="373"/>
      <c r="X96" s="373"/>
      <c r="AC96" s="431"/>
      <c r="AD96" s="432"/>
      <c r="AE96" s="432"/>
      <c r="AF96" s="433"/>
      <c r="AG96" s="433"/>
      <c r="AH96" s="433"/>
      <c r="AI96" s="433"/>
      <c r="AJ96" s="433"/>
      <c r="AK96" s="433"/>
      <c r="AL96" s="433"/>
      <c r="AM96" s="433"/>
      <c r="AN96" s="434"/>
    </row>
    <row r="97" spans="8:40" ht="15" customHeight="1">
      <c r="H97" s="59"/>
      <c r="I97" s="59"/>
      <c r="M97" s="435"/>
      <c r="N97" s="436"/>
      <c r="Q97" s="85"/>
      <c r="R97" s="77"/>
      <c r="S97" s="77"/>
      <c r="T97" s="77"/>
      <c r="U97" s="435"/>
      <c r="V97" s="436"/>
      <c r="AC97" s="431"/>
      <c r="AD97" s="432"/>
      <c r="AE97" s="432"/>
      <c r="AF97" s="433"/>
      <c r="AG97" s="433"/>
      <c r="AH97" s="433"/>
      <c r="AI97" s="433"/>
      <c r="AJ97" s="433"/>
      <c r="AK97" s="433"/>
      <c r="AL97" s="433"/>
      <c r="AM97" s="433"/>
      <c r="AN97" s="434"/>
    </row>
    <row r="98" spans="8:40" ht="15" customHeight="1">
      <c r="H98" s="59"/>
      <c r="I98" s="59"/>
      <c r="Q98" s="88"/>
      <c r="AC98" s="431"/>
      <c r="AD98" s="432"/>
      <c r="AE98" s="432"/>
      <c r="AF98" s="433"/>
      <c r="AG98" s="433"/>
      <c r="AH98" s="433"/>
      <c r="AI98" s="433"/>
      <c r="AJ98" s="433"/>
      <c r="AK98" s="433"/>
      <c r="AL98" s="433"/>
      <c r="AM98" s="433"/>
      <c r="AN98" s="434"/>
    </row>
    <row r="99" spans="8:40" ht="15" customHeight="1">
      <c r="H99" s="59"/>
      <c r="I99" s="59"/>
      <c r="O99" s="425"/>
      <c r="P99" s="426"/>
      <c r="Q99" s="426"/>
      <c r="R99" s="426"/>
      <c r="S99" s="426"/>
      <c r="T99" s="427"/>
      <c r="AC99" s="431"/>
      <c r="AD99" s="432"/>
      <c r="AE99" s="432"/>
      <c r="AF99" s="433"/>
      <c r="AG99" s="433"/>
      <c r="AH99" s="433"/>
      <c r="AI99" s="433"/>
      <c r="AJ99" s="433"/>
      <c r="AK99" s="433"/>
      <c r="AL99" s="433"/>
      <c r="AM99" s="433"/>
      <c r="AN99" s="434"/>
    </row>
    <row r="100" spans="8:40" ht="15" customHeight="1">
      <c r="H100" s="59"/>
      <c r="I100" s="59"/>
      <c r="O100" s="428"/>
      <c r="P100" s="429"/>
      <c r="Q100" s="429"/>
      <c r="R100" s="429"/>
      <c r="S100" s="429"/>
      <c r="T100" s="430"/>
      <c r="AC100" s="431"/>
      <c r="AD100" s="432"/>
      <c r="AE100" s="432"/>
      <c r="AF100" s="433"/>
      <c r="AG100" s="433"/>
      <c r="AH100" s="433"/>
      <c r="AI100" s="433"/>
      <c r="AJ100" s="433"/>
      <c r="AK100" s="433"/>
      <c r="AL100" s="433"/>
      <c r="AM100" s="433"/>
      <c r="AN100" s="434"/>
    </row>
    <row r="101" spans="8:40" ht="15" customHeight="1">
      <c r="H101" s="59"/>
      <c r="I101" s="59"/>
      <c r="AC101" s="431"/>
      <c r="AD101" s="432"/>
      <c r="AE101" s="432"/>
      <c r="AF101" s="433"/>
      <c r="AG101" s="433"/>
      <c r="AH101" s="433"/>
      <c r="AI101" s="433"/>
      <c r="AJ101" s="433"/>
      <c r="AK101" s="433"/>
      <c r="AL101" s="433"/>
      <c r="AM101" s="433"/>
      <c r="AN101" s="434"/>
    </row>
    <row r="102" spans="8:40" ht="15" customHeight="1">
      <c r="AC102" s="431"/>
      <c r="AD102" s="432"/>
      <c r="AE102" s="432"/>
      <c r="AF102" s="433"/>
      <c r="AG102" s="433"/>
      <c r="AH102" s="433"/>
      <c r="AI102" s="433"/>
      <c r="AJ102" s="433"/>
      <c r="AK102" s="433"/>
      <c r="AL102" s="433"/>
      <c r="AM102" s="433"/>
      <c r="AN102" s="434"/>
    </row>
    <row r="103" spans="8:40" ht="15" customHeight="1" thickBot="1">
      <c r="AC103" s="452"/>
      <c r="AD103" s="453"/>
      <c r="AE103" s="453"/>
      <c r="AF103" s="454"/>
      <c r="AG103" s="454"/>
      <c r="AH103" s="454"/>
      <c r="AI103" s="454"/>
      <c r="AJ103" s="454"/>
      <c r="AK103" s="454"/>
      <c r="AL103" s="454"/>
      <c r="AM103" s="454"/>
      <c r="AN103" s="455"/>
    </row>
    <row r="107" spans="8:40" ht="15" customHeight="1">
      <c r="N107" s="83"/>
      <c r="O107" s="83"/>
      <c r="P107" s="83"/>
      <c r="Q107" s="83"/>
      <c r="R107" s="83"/>
    </row>
    <row r="109" spans="8:40" ht="15" customHeight="1">
      <c r="O109" s="59"/>
      <c r="P109" s="59"/>
      <c r="Q109" s="59"/>
      <c r="R109" s="59"/>
    </row>
    <row r="115" spans="11:23" ht="15" customHeight="1">
      <c r="O115" s="59"/>
      <c r="P115" s="59"/>
      <c r="Q115" s="59"/>
      <c r="R115" s="59"/>
      <c r="S115" s="59"/>
    </row>
    <row r="120" spans="11:23" ht="15" customHeight="1">
      <c r="K120" s="59"/>
      <c r="L120" s="59"/>
      <c r="O120" s="59"/>
      <c r="P120" s="59"/>
      <c r="R120" s="59"/>
      <c r="S120" s="59"/>
      <c r="V120" s="59"/>
      <c r="W120" s="59"/>
    </row>
    <row r="124" spans="11:23" ht="15" customHeight="1">
      <c r="O124" s="59"/>
      <c r="P124" s="59"/>
      <c r="Q124" s="59"/>
      <c r="R124" s="59"/>
      <c r="S124" s="59"/>
    </row>
    <row r="126" spans="11:23" ht="15" customHeight="1">
      <c r="K126" s="59"/>
      <c r="L126" s="59"/>
      <c r="O126" s="59"/>
      <c r="P126" s="59"/>
      <c r="R126" s="59"/>
      <c r="S126" s="59"/>
      <c r="V126" s="59"/>
      <c r="W126" s="59"/>
    </row>
    <row r="127" spans="11:23" ht="15" customHeight="1">
      <c r="K127" s="59"/>
      <c r="L127" s="59"/>
      <c r="M127" s="59"/>
    </row>
    <row r="130" spans="15:19" ht="15" customHeight="1">
      <c r="O130" s="59"/>
      <c r="P130" s="59"/>
      <c r="Q130" s="59"/>
      <c r="R130" s="59"/>
      <c r="S130" s="59"/>
    </row>
    <row r="131" spans="15:19" ht="15" customHeight="1">
      <c r="O131" s="59"/>
      <c r="P131" s="59"/>
      <c r="Q131" s="59"/>
      <c r="R131" s="59"/>
      <c r="S131" s="59"/>
    </row>
  </sheetData>
  <mergeCells count="296">
    <mergeCell ref="B44:B45"/>
    <mergeCell ref="C44:C45"/>
    <mergeCell ref="D44:D45"/>
    <mergeCell ref="E44:E45"/>
    <mergeCell ref="F44:F45"/>
    <mergeCell ref="N20:P20"/>
    <mergeCell ref="B31:F32"/>
    <mergeCell ref="B33:B34"/>
    <mergeCell ref="C33:C34"/>
    <mergeCell ref="D33:D34"/>
    <mergeCell ref="E33:E34"/>
    <mergeCell ref="F33:F34"/>
    <mergeCell ref="B35:B36"/>
    <mergeCell ref="C35:C36"/>
    <mergeCell ref="D35:D36"/>
    <mergeCell ref="E35:E36"/>
    <mergeCell ref="F35:F36"/>
    <mergeCell ref="B22:F23"/>
    <mergeCell ref="B24:B25"/>
    <mergeCell ref="C24:C25"/>
    <mergeCell ref="D24:D25"/>
    <mergeCell ref="E24:E25"/>
    <mergeCell ref="F24:F25"/>
    <mergeCell ref="B26:B27"/>
    <mergeCell ref="AL17:AM17"/>
    <mergeCell ref="AL42:AM42"/>
    <mergeCell ref="AL43:AM43"/>
    <mergeCell ref="AE30:AL31"/>
    <mergeCell ref="AF23:AK24"/>
    <mergeCell ref="AF34:AK35"/>
    <mergeCell ref="AD37:AE37"/>
    <mergeCell ref="B40:F41"/>
    <mergeCell ref="E42:E43"/>
    <mergeCell ref="F42:F43"/>
    <mergeCell ref="Q34:S34"/>
    <mergeCell ref="T34:V34"/>
    <mergeCell ref="W34:Y34"/>
    <mergeCell ref="N30:P30"/>
    <mergeCell ref="Q30:S30"/>
    <mergeCell ref="T30:V30"/>
    <mergeCell ref="W30:Y30"/>
    <mergeCell ref="N31:P31"/>
    <mergeCell ref="Q31:S31"/>
    <mergeCell ref="T31:V31"/>
    <mergeCell ref="S72:T72"/>
    <mergeCell ref="W72:X72"/>
    <mergeCell ref="M74:N74"/>
    <mergeCell ref="U74:V74"/>
    <mergeCell ref="AC74:AE76"/>
    <mergeCell ref="AC68:AE70"/>
    <mergeCell ref="C26:C27"/>
    <mergeCell ref="D26:D27"/>
    <mergeCell ref="E26:E27"/>
    <mergeCell ref="F26:F27"/>
    <mergeCell ref="AF59:AN61"/>
    <mergeCell ref="AC62:AE64"/>
    <mergeCell ref="AF62:AN64"/>
    <mergeCell ref="K33:M33"/>
    <mergeCell ref="N33:P33"/>
    <mergeCell ref="Q33:S33"/>
    <mergeCell ref="T33:V33"/>
    <mergeCell ref="AC98:AE100"/>
    <mergeCell ref="AF98:AN100"/>
    <mergeCell ref="O99:T100"/>
    <mergeCell ref="H54:AA56"/>
    <mergeCell ref="AC55:AN58"/>
    <mergeCell ref="AL37:AM37"/>
    <mergeCell ref="AB39:AC39"/>
    <mergeCell ref="AF39:AG39"/>
    <mergeCell ref="AJ39:AK39"/>
    <mergeCell ref="AN39:AO39"/>
    <mergeCell ref="AD45:AE45"/>
    <mergeCell ref="AL45:AM45"/>
    <mergeCell ref="AF43:AG43"/>
    <mergeCell ref="W33:Y33"/>
    <mergeCell ref="K34:M34"/>
    <mergeCell ref="N34:P34"/>
    <mergeCell ref="M97:N97"/>
    <mergeCell ref="AC101:AE103"/>
    <mergeCell ref="AF101:AN103"/>
    <mergeCell ref="K95:L95"/>
    <mergeCell ref="O95:P95"/>
    <mergeCell ref="S95:T95"/>
    <mergeCell ref="W95:X95"/>
    <mergeCell ref="AC95:AE97"/>
    <mergeCell ref="AF95:AN97"/>
    <mergeCell ref="K96:L96"/>
    <mergeCell ref="O96:P96"/>
    <mergeCell ref="S96:T96"/>
    <mergeCell ref="W96:X96"/>
    <mergeCell ref="U97:V97"/>
    <mergeCell ref="A89:A94"/>
    <mergeCell ref="M89:N89"/>
    <mergeCell ref="U89:V89"/>
    <mergeCell ref="AC89:AE91"/>
    <mergeCell ref="AF89:AN91"/>
    <mergeCell ref="K91:L91"/>
    <mergeCell ref="O91:P91"/>
    <mergeCell ref="S91:T91"/>
    <mergeCell ref="W91:X91"/>
    <mergeCell ref="AC92:AE94"/>
    <mergeCell ref="AF92:AN94"/>
    <mergeCell ref="K94:L94"/>
    <mergeCell ref="O94:P94"/>
    <mergeCell ref="S94:T94"/>
    <mergeCell ref="W94:X94"/>
    <mergeCell ref="A70:A75"/>
    <mergeCell ref="K71:L71"/>
    <mergeCell ref="O71:P71"/>
    <mergeCell ref="S71:T71"/>
    <mergeCell ref="W71:X71"/>
    <mergeCell ref="AC71:AE73"/>
    <mergeCell ref="AF71:AN73"/>
    <mergeCell ref="K72:L72"/>
    <mergeCell ref="AF74:AN76"/>
    <mergeCell ref="A76:A81"/>
    <mergeCell ref="O76:T77"/>
    <mergeCell ref="AC77:AE79"/>
    <mergeCell ref="AF77:AN79"/>
    <mergeCell ref="AC80:AE82"/>
    <mergeCell ref="AF80:AN82"/>
    <mergeCell ref="N82:U83"/>
    <mergeCell ref="A83:A88"/>
    <mergeCell ref="AC83:AE85"/>
    <mergeCell ref="AF83:AN85"/>
    <mergeCell ref="O86:T87"/>
    <mergeCell ref="AC86:AE88"/>
    <mergeCell ref="AF86:AN88"/>
    <mergeCell ref="AF68:AN70"/>
    <mergeCell ref="O72:P72"/>
    <mergeCell ref="A63:A68"/>
    <mergeCell ref="O63:T64"/>
    <mergeCell ref="AC65:AE67"/>
    <mergeCell ref="AF65:AN67"/>
    <mergeCell ref="A54:G55"/>
    <mergeCell ref="AB42:AC42"/>
    <mergeCell ref="AB43:AC43"/>
    <mergeCell ref="M66:N66"/>
    <mergeCell ref="U66:V66"/>
    <mergeCell ref="K68:L68"/>
    <mergeCell ref="O68:P68"/>
    <mergeCell ref="S68:T68"/>
    <mergeCell ref="W68:X68"/>
    <mergeCell ref="A57:A62"/>
    <mergeCell ref="N59:U60"/>
    <mergeCell ref="AC59:AE61"/>
    <mergeCell ref="AB44:AC44"/>
    <mergeCell ref="AF44:AG44"/>
    <mergeCell ref="AJ44:AK44"/>
    <mergeCell ref="AN44:AO44"/>
    <mergeCell ref="AF42:AG42"/>
    <mergeCell ref="B42:B43"/>
    <mergeCell ref="C42:C43"/>
    <mergeCell ref="D42:D43"/>
    <mergeCell ref="W31:Y31"/>
    <mergeCell ref="K32:M32"/>
    <mergeCell ref="N32:P32"/>
    <mergeCell ref="Q32:S32"/>
    <mergeCell ref="T32:V32"/>
    <mergeCell ref="W32:Y32"/>
    <mergeCell ref="I28:J34"/>
    <mergeCell ref="K28:M28"/>
    <mergeCell ref="N28:P28"/>
    <mergeCell ref="Q28:S28"/>
    <mergeCell ref="T28:V28"/>
    <mergeCell ref="W28:Y28"/>
    <mergeCell ref="K29:M29"/>
    <mergeCell ref="N29:P29"/>
    <mergeCell ref="Q29:S29"/>
    <mergeCell ref="T29:V29"/>
    <mergeCell ref="K31:M31"/>
    <mergeCell ref="W29:Y29"/>
    <mergeCell ref="K30:M30"/>
    <mergeCell ref="T25:V25"/>
    <mergeCell ref="W25:Y25"/>
    <mergeCell ref="K26:M26"/>
    <mergeCell ref="N26:P26"/>
    <mergeCell ref="Q26:S26"/>
    <mergeCell ref="T26:V26"/>
    <mergeCell ref="W26:Y26"/>
    <mergeCell ref="K27:M27"/>
    <mergeCell ref="N27:P27"/>
    <mergeCell ref="Q27:S27"/>
    <mergeCell ref="T27:V27"/>
    <mergeCell ref="W27:Y27"/>
    <mergeCell ref="N21:P21"/>
    <mergeCell ref="Q21:S21"/>
    <mergeCell ref="W23:Y23"/>
    <mergeCell ref="N22:P22"/>
    <mergeCell ref="Q22:S22"/>
    <mergeCell ref="T22:V22"/>
    <mergeCell ref="T21:V21"/>
    <mergeCell ref="W21:Y21"/>
    <mergeCell ref="I21:J27"/>
    <mergeCell ref="K21:M21"/>
    <mergeCell ref="K25:M25"/>
    <mergeCell ref="T24:V24"/>
    <mergeCell ref="W24:Y24"/>
    <mergeCell ref="W22:Y22"/>
    <mergeCell ref="K23:M23"/>
    <mergeCell ref="N23:P23"/>
    <mergeCell ref="Q23:S23"/>
    <mergeCell ref="T23:V23"/>
    <mergeCell ref="K22:M22"/>
    <mergeCell ref="K24:M24"/>
    <mergeCell ref="N24:P24"/>
    <mergeCell ref="Q24:S24"/>
    <mergeCell ref="N25:P25"/>
    <mergeCell ref="Q25:S25"/>
    <mergeCell ref="K18:M18"/>
    <mergeCell ref="N18:P18"/>
    <mergeCell ref="Q18:S18"/>
    <mergeCell ref="T18:V18"/>
    <mergeCell ref="W15:Y15"/>
    <mergeCell ref="AB15:AC15"/>
    <mergeCell ref="AF15:AG15"/>
    <mergeCell ref="AJ15:AK15"/>
    <mergeCell ref="I13:J19"/>
    <mergeCell ref="W18:Y18"/>
    <mergeCell ref="K19:M19"/>
    <mergeCell ref="N19:P19"/>
    <mergeCell ref="Q19:S19"/>
    <mergeCell ref="T19:V19"/>
    <mergeCell ref="W19:Y19"/>
    <mergeCell ref="K17:M17"/>
    <mergeCell ref="N17:P17"/>
    <mergeCell ref="Q17:S17"/>
    <mergeCell ref="T17:V17"/>
    <mergeCell ref="W17:Y17"/>
    <mergeCell ref="AD16:AE16"/>
    <mergeCell ref="AD17:AE17"/>
    <mergeCell ref="AN15:AO15"/>
    <mergeCell ref="K16:M16"/>
    <mergeCell ref="N16:P16"/>
    <mergeCell ref="Q16:S16"/>
    <mergeCell ref="T16:V16"/>
    <mergeCell ref="W16:Y16"/>
    <mergeCell ref="AD13:AE13"/>
    <mergeCell ref="AL13:AM13"/>
    <mergeCell ref="K14:M14"/>
    <mergeCell ref="N14:P14"/>
    <mergeCell ref="Q14:S14"/>
    <mergeCell ref="T14:V14"/>
    <mergeCell ref="W14:Y14"/>
    <mergeCell ref="K13:M13"/>
    <mergeCell ref="N13:P13"/>
    <mergeCell ref="Q13:S13"/>
    <mergeCell ref="T13:V13"/>
    <mergeCell ref="W13:Y13"/>
    <mergeCell ref="K15:M15"/>
    <mergeCell ref="N15:P15"/>
    <mergeCell ref="Q15:S15"/>
    <mergeCell ref="T15:V15"/>
    <mergeCell ref="AL16:AM16"/>
    <mergeCell ref="T8:V8"/>
    <mergeCell ref="W8:Y8"/>
    <mergeCell ref="K9:M9"/>
    <mergeCell ref="N9:P9"/>
    <mergeCell ref="Q9:S9"/>
    <mergeCell ref="T9:V9"/>
    <mergeCell ref="W9:Y9"/>
    <mergeCell ref="W11:Y11"/>
    <mergeCell ref="K12:M12"/>
    <mergeCell ref="N12:P12"/>
    <mergeCell ref="Q12:S12"/>
    <mergeCell ref="T12:V12"/>
    <mergeCell ref="W12:Y12"/>
    <mergeCell ref="K10:M10"/>
    <mergeCell ref="N10:P10"/>
    <mergeCell ref="Q10:S10"/>
    <mergeCell ref="T10:V10"/>
    <mergeCell ref="W10:Y10"/>
    <mergeCell ref="Q20:S20"/>
    <mergeCell ref="T35:V35"/>
    <mergeCell ref="AE6:AL7"/>
    <mergeCell ref="K7:M7"/>
    <mergeCell ref="N7:P7"/>
    <mergeCell ref="Q7:S7"/>
    <mergeCell ref="T7:V7"/>
    <mergeCell ref="W7:Y7"/>
    <mergeCell ref="A1:G2"/>
    <mergeCell ref="H1:AA2"/>
    <mergeCell ref="I6:J12"/>
    <mergeCell ref="K6:M6"/>
    <mergeCell ref="N6:P6"/>
    <mergeCell ref="Q6:S6"/>
    <mergeCell ref="T6:V6"/>
    <mergeCell ref="W6:Y6"/>
    <mergeCell ref="K8:M8"/>
    <mergeCell ref="N8:P8"/>
    <mergeCell ref="AF10:AK11"/>
    <mergeCell ref="K11:M11"/>
    <mergeCell ref="N11:P11"/>
    <mergeCell ref="Q11:S11"/>
    <mergeCell ref="T11:V11"/>
    <mergeCell ref="Q8:S8"/>
  </mergeCells>
  <phoneticPr fontId="2"/>
  <conditionalFormatting sqref="B26:D26 B35:D35 B44:D44">
    <cfRule type="cellIs" dxfId="8" priority="10" stopIfTrue="1" operator="equal">
      <formula>""</formula>
    </cfRule>
  </conditionalFormatting>
  <conditionalFormatting sqref="E26 E35 E44">
    <cfRule type="containsBlanks" dxfId="7" priority="6" stopIfTrue="1">
      <formula>LEN(TRIM(E26))=0</formula>
    </cfRule>
  </conditionalFormatting>
  <conditionalFormatting sqref="K72:L72 O72:P72 S72:T72 W72:X72 K95:L95 O95:P95 S95:T95 W95:X95">
    <cfRule type="cellIs" dxfId="6" priority="9" stopIfTrue="1" operator="equal">
      <formula>""</formula>
    </cfRule>
  </conditionalFormatting>
  <conditionalFormatting sqref="K31:M31 K33:M33">
    <cfRule type="cellIs" dxfId="5" priority="1" stopIfTrue="1" operator="equal">
      <formula>""</formula>
    </cfRule>
  </conditionalFormatting>
  <conditionalFormatting sqref="K24:Y24 K26:Y26">
    <cfRule type="cellIs" dxfId="4" priority="7" stopIfTrue="1" operator="equal">
      <formula>""</formula>
    </cfRule>
  </conditionalFormatting>
  <conditionalFormatting sqref="AB43:AC43 AF43:AG43">
    <cfRule type="cellIs" dxfId="3" priority="5" stopIfTrue="1" operator="equal">
      <formula>""</formula>
    </cfRule>
  </conditionalFormatting>
  <conditionalFormatting sqref="AD17:AE17">
    <cfRule type="cellIs" dxfId="2" priority="4" stopIfTrue="1" operator="equal">
      <formula>""</formula>
    </cfRule>
  </conditionalFormatting>
  <conditionalFormatting sqref="AL17:AM17">
    <cfRule type="cellIs" dxfId="1" priority="3" stopIfTrue="1" operator="equal">
      <formula>""</formula>
    </cfRule>
  </conditionalFormatting>
  <conditionalFormatting sqref="AL43:AM43">
    <cfRule type="cellIs" dxfId="0" priority="2" stopIfTrue="1" operator="equal">
      <formula>""</formula>
    </cfRule>
  </conditionalFormatting>
  <printOptions horizontalCentered="1"/>
  <pageMargins left="0.6692913385826772" right="0.55118110236220474" top="0.62992125984251968" bottom="0.55118110236220474" header="0.51181102362204722" footer="0.59055118110236227"/>
  <pageSetup paperSize="9" fitToWidth="2" fitToHeight="2" orientation="portrait" horizontalDpi="4294967293" r:id="rId1"/>
  <headerFooter alignWithMargins="0"/>
  <rowBreaks count="1" manualBreakCount="1">
    <brk id="53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4657B-BFE0-4FA3-9086-B9A95B4E08C3}">
  <sheetPr>
    <pageSetUpPr fitToPage="1"/>
  </sheetPr>
  <dimension ref="A2:R55"/>
  <sheetViews>
    <sheetView view="pageBreakPreview" topLeftCell="A16" zoomScale="80" zoomScaleNormal="100" zoomScaleSheetLayoutView="80" workbookViewId="0">
      <selection activeCell="F21" sqref="F21"/>
    </sheetView>
  </sheetViews>
  <sheetFormatPr defaultColWidth="9" defaultRowHeight="20.100000000000001" customHeight="1" outlineLevelRow="1"/>
  <cols>
    <col min="1" max="1" width="15.875" style="92" customWidth="1"/>
    <col min="2" max="2" width="10.375" style="92" customWidth="1"/>
    <col min="3" max="4" width="8.625" style="92" customWidth="1"/>
    <col min="5" max="5" width="12.375" style="92" customWidth="1"/>
    <col min="6" max="6" width="4.625" style="92" customWidth="1"/>
    <col min="7" max="7" width="3.375" style="98" bestFit="1" customWidth="1"/>
    <col min="8" max="8" width="4.625" style="92" customWidth="1"/>
    <col min="9" max="9" width="12.5" style="92" customWidth="1"/>
    <col min="10" max="10" width="7.375" style="92" customWidth="1"/>
    <col min="11" max="13" width="7.25" style="92" customWidth="1"/>
    <col min="14" max="15" width="11" style="92" customWidth="1"/>
    <col min="16" max="16" width="6.25" style="92" customWidth="1"/>
    <col min="17" max="17" width="4.5" style="92" customWidth="1"/>
    <col min="18" max="18" width="6.25" style="92" customWidth="1"/>
    <col min="19" max="16384" width="9" style="92"/>
  </cols>
  <sheetData>
    <row r="2" spans="1:18" ht="20.100000000000001" customHeight="1">
      <c r="A2" s="503" t="s">
        <v>387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4"/>
      <c r="O2" s="504"/>
    </row>
    <row r="3" spans="1:18" ht="20.100000000000001" customHeight="1" thickBot="1">
      <c r="A3" s="503"/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</row>
    <row r="4" spans="1:18" ht="20.100000000000001" customHeight="1" thickBot="1">
      <c r="A4" s="93"/>
      <c r="B4" s="93"/>
      <c r="C4" s="93"/>
      <c r="D4" s="93"/>
      <c r="E4" s="505" t="str">
        <f>[1]大会要領!B16</f>
        <v>全ての試合時間は２０分ハーフとする。（ランニングタイム）</v>
      </c>
      <c r="F4" s="505"/>
      <c r="G4" s="505"/>
      <c r="H4" s="505"/>
      <c r="I4" s="505"/>
      <c r="J4" s="505"/>
      <c r="K4" s="505"/>
      <c r="L4" s="505"/>
      <c r="M4" s="505"/>
      <c r="N4" s="486" t="s">
        <v>211</v>
      </c>
      <c r="O4" s="488"/>
      <c r="P4" s="486" t="s">
        <v>276</v>
      </c>
      <c r="Q4" s="487"/>
      <c r="R4" s="488"/>
    </row>
    <row r="5" spans="1:18" ht="20.100000000000001" customHeight="1" thickBot="1">
      <c r="A5" s="492" t="s">
        <v>277</v>
      </c>
      <c r="B5" s="494"/>
      <c r="C5" s="496" t="s">
        <v>278</v>
      </c>
      <c r="D5" s="498" t="s">
        <v>279</v>
      </c>
      <c r="E5" s="500" t="s">
        <v>280</v>
      </c>
      <c r="F5" s="500"/>
      <c r="G5" s="500"/>
      <c r="H5" s="500"/>
      <c r="I5" s="500"/>
      <c r="J5" s="506" t="s">
        <v>281</v>
      </c>
      <c r="K5" s="500" t="s">
        <v>282</v>
      </c>
      <c r="L5" s="492" t="s">
        <v>283</v>
      </c>
      <c r="M5" s="500"/>
      <c r="N5" s="489"/>
      <c r="O5" s="491"/>
      <c r="P5" s="489"/>
      <c r="Q5" s="490"/>
      <c r="R5" s="491"/>
    </row>
    <row r="6" spans="1:18" ht="20.100000000000001" customHeight="1" thickBot="1">
      <c r="A6" s="493"/>
      <c r="B6" s="495"/>
      <c r="C6" s="497"/>
      <c r="D6" s="499"/>
      <c r="E6" s="501"/>
      <c r="F6" s="501"/>
      <c r="G6" s="501"/>
      <c r="H6" s="501"/>
      <c r="I6" s="501"/>
      <c r="J6" s="507"/>
      <c r="K6" s="501"/>
      <c r="L6" s="493"/>
      <c r="M6" s="501"/>
      <c r="N6" s="95" t="str">
        <f>E10</f>
        <v>【川西市ＲＳ】</v>
      </c>
      <c r="O6" s="96" t="str">
        <f>I10</f>
        <v>【伊丹ＲＳ】</v>
      </c>
      <c r="P6" s="97">
        <v>0.38194444444444442</v>
      </c>
      <c r="Q6" s="98" t="s">
        <v>284</v>
      </c>
      <c r="R6" s="99">
        <v>0.41666666666666669</v>
      </c>
    </row>
    <row r="7" spans="1:18" ht="20.100000000000001" customHeight="1">
      <c r="A7" s="508">
        <f>リスト!J3</f>
        <v>45536</v>
      </c>
      <c r="B7" s="100" t="s">
        <v>285</v>
      </c>
      <c r="C7" s="101">
        <f>ハーフの試合時間計算!B3</f>
        <v>0.38194444444444442</v>
      </c>
      <c r="D7" s="102">
        <f>組合せ!B57</f>
        <v>0.41666666666666669</v>
      </c>
      <c r="E7" s="103" t="str">
        <f>組合せ!B59</f>
        <v>【芦屋ＲＳ】</v>
      </c>
      <c r="F7" s="104" t="str">
        <f>組合せ!B58</f>
        <v>A1</v>
      </c>
      <c r="G7" s="105" t="s">
        <v>243</v>
      </c>
      <c r="H7" s="106" t="str">
        <f>組合せ!B62</f>
        <v>A2</v>
      </c>
      <c r="I7" s="107" t="str">
        <f>組合せ!B61</f>
        <v>【尼崎ＲＳ】</v>
      </c>
      <c r="J7" s="108" t="s">
        <v>286</v>
      </c>
      <c r="K7" s="109"/>
      <c r="L7" s="110"/>
      <c r="M7" s="111"/>
      <c r="N7" s="112" t="str">
        <f>E11</f>
        <v>【西宮ＪＲＣ】</v>
      </c>
      <c r="O7" s="113" t="str">
        <f>I11</f>
        <v>【姫路ＲＳ】</v>
      </c>
      <c r="P7" s="114">
        <v>0.41666666666666669</v>
      </c>
      <c r="Q7" s="115" t="s">
        <v>284</v>
      </c>
      <c r="R7" s="116">
        <v>0.4513888888888889</v>
      </c>
    </row>
    <row r="8" spans="1:18" ht="20.100000000000001" customHeight="1">
      <c r="A8" s="502"/>
      <c r="B8" s="117" t="s">
        <v>287</v>
      </c>
      <c r="C8" s="118">
        <f t="shared" ref="C8:C13" si="0">D7</f>
        <v>0.41666666666666669</v>
      </c>
      <c r="D8" s="119">
        <f>組合せ!C57</f>
        <v>0.4513888888888889</v>
      </c>
      <c r="E8" s="120" t="str">
        <f>組合せ!C59</f>
        <v>【神戸ＲＣＵ】</v>
      </c>
      <c r="F8" s="121" t="str">
        <f>組合せ!C58</f>
        <v>A3</v>
      </c>
      <c r="G8" s="122" t="s">
        <v>243</v>
      </c>
      <c r="H8" s="123" t="str">
        <f>組合せ!C62</f>
        <v>A4</v>
      </c>
      <c r="I8" s="107" t="str">
        <f>組合せ!C61</f>
        <v>【三田ＲＣＪ】</v>
      </c>
      <c r="J8" s="124" t="s">
        <v>286</v>
      </c>
      <c r="K8" s="109"/>
      <c r="L8" s="125"/>
      <c r="M8" s="126"/>
      <c r="N8" s="112" t="str">
        <f>E12</f>
        <v>【明石加古川ＲＣ】</v>
      </c>
      <c r="O8" s="113" t="str">
        <f>I12</f>
        <v>【ＲＳ合同】</v>
      </c>
      <c r="P8" s="114">
        <f>R7</f>
        <v>0.4513888888888889</v>
      </c>
      <c r="Q8" s="115" t="s">
        <v>284</v>
      </c>
      <c r="R8" s="116">
        <v>0.48611111111111099</v>
      </c>
    </row>
    <row r="9" spans="1:18" ht="20.100000000000001" customHeight="1">
      <c r="A9" s="502"/>
      <c r="B9" s="127" t="s">
        <v>288</v>
      </c>
      <c r="C9" s="118">
        <f t="shared" si="0"/>
        <v>0.4513888888888889</v>
      </c>
      <c r="D9" s="119">
        <f>組合せ!D57</f>
        <v>0.4861111111111111</v>
      </c>
      <c r="E9" s="107" t="str">
        <f>組合せ!D59</f>
        <v>【西神戸ＲＳ】</v>
      </c>
      <c r="F9" s="128" t="str">
        <f>組合せ!D58</f>
        <v>B1</v>
      </c>
      <c r="G9" s="129" t="s">
        <v>243</v>
      </c>
      <c r="H9" s="130" t="str">
        <f>組合せ!D62</f>
        <v>B2</v>
      </c>
      <c r="I9" s="107" t="str">
        <f>組合せ!D61</f>
        <v>【宝塚ＲＳ】</v>
      </c>
      <c r="J9" s="108"/>
      <c r="K9" s="109"/>
      <c r="L9" s="125"/>
      <c r="M9" s="131"/>
      <c r="N9" s="112" t="str">
        <f>E7</f>
        <v>【芦屋ＲＳ】</v>
      </c>
      <c r="O9" s="113" t="str">
        <f>I7</f>
        <v>【尼崎ＲＳ】</v>
      </c>
      <c r="P9" s="114">
        <f>R8</f>
        <v>0.48611111111111099</v>
      </c>
      <c r="Q9" s="115" t="s">
        <v>284</v>
      </c>
      <c r="R9" s="116">
        <v>0.52083333333333404</v>
      </c>
    </row>
    <row r="10" spans="1:18" ht="20.100000000000001" customHeight="1">
      <c r="A10" s="509" t="str">
        <f>リスト!O3</f>
        <v>姫路市立球技ｽﾎﾟｰﾂｾﾝﾀｰ</v>
      </c>
      <c r="B10" s="127" t="s">
        <v>289</v>
      </c>
      <c r="C10" s="118">
        <f t="shared" si="0"/>
        <v>0.4861111111111111</v>
      </c>
      <c r="D10" s="119">
        <f>組合せ!E57</f>
        <v>0.52083333333333337</v>
      </c>
      <c r="E10" s="107" t="str">
        <f>組合せ!E59</f>
        <v>【川西市ＲＳ】</v>
      </c>
      <c r="F10" s="132" t="str">
        <f>組合せ!E58</f>
        <v>B3</v>
      </c>
      <c r="G10" s="133" t="s">
        <v>243</v>
      </c>
      <c r="H10" s="134" t="str">
        <f>組合せ!E62</f>
        <v>B4</v>
      </c>
      <c r="I10" s="107" t="str">
        <f>組合せ!E61</f>
        <v>【伊丹ＲＳ】</v>
      </c>
      <c r="J10" s="135"/>
      <c r="K10" s="136"/>
      <c r="L10" s="125"/>
      <c r="M10" s="126"/>
      <c r="N10" s="112" t="str">
        <f>E8</f>
        <v>【神戸ＲＣＵ】</v>
      </c>
      <c r="O10" s="113" t="str">
        <f>I8</f>
        <v>【三田ＲＣＪ】</v>
      </c>
      <c r="P10" s="114">
        <f>R9</f>
        <v>0.52083333333333404</v>
      </c>
      <c r="Q10" s="115" t="s">
        <v>284</v>
      </c>
      <c r="R10" s="116">
        <v>0.55555555555555602</v>
      </c>
    </row>
    <row r="11" spans="1:18" ht="20.100000000000001" customHeight="1">
      <c r="A11" s="509"/>
      <c r="B11" s="127" t="s">
        <v>290</v>
      </c>
      <c r="C11" s="118">
        <f t="shared" si="0"/>
        <v>0.52083333333333337</v>
      </c>
      <c r="D11" s="119">
        <f>組合せ!F57</f>
        <v>0.55555555555555558</v>
      </c>
      <c r="E11" s="107" t="str">
        <f>組合せ!F59</f>
        <v>【西宮ＪＲＣ】</v>
      </c>
      <c r="F11" s="128" t="str">
        <f>組合せ!F58</f>
        <v>C1</v>
      </c>
      <c r="G11" s="133" t="s">
        <v>243</v>
      </c>
      <c r="H11" s="130" t="str">
        <f>組合せ!F62</f>
        <v>C2</v>
      </c>
      <c r="I11" s="137" t="str">
        <f>組合せ!F61</f>
        <v>【姫路ＲＳ】</v>
      </c>
      <c r="J11" s="140" t="s">
        <v>286</v>
      </c>
      <c r="K11" s="109"/>
      <c r="L11" s="125"/>
      <c r="M11" s="131"/>
      <c r="N11" s="112" t="str">
        <f>E9</f>
        <v>【西神戸ＲＳ】</v>
      </c>
      <c r="O11" s="113" t="str">
        <f>I9</f>
        <v>【宝塚ＲＳ】</v>
      </c>
      <c r="P11" s="114">
        <f>R10</f>
        <v>0.55555555555555602</v>
      </c>
      <c r="Q11" s="115" t="s">
        <v>284</v>
      </c>
      <c r="R11" s="116">
        <v>0.59027777777777801</v>
      </c>
    </row>
    <row r="12" spans="1:18" ht="20.100000000000001" customHeight="1">
      <c r="A12" s="509"/>
      <c r="B12" s="127" t="s">
        <v>291</v>
      </c>
      <c r="C12" s="118">
        <f t="shared" si="0"/>
        <v>0.55555555555555558</v>
      </c>
      <c r="D12" s="138">
        <f>組合せ!G57</f>
        <v>0.59027777777777779</v>
      </c>
      <c r="E12" s="107" t="str">
        <f>組合せ!G59</f>
        <v>【明石加古川ＲＣ】</v>
      </c>
      <c r="F12" s="104" t="str">
        <f>組合せ!G58</f>
        <v>C3</v>
      </c>
      <c r="G12" s="105" t="s">
        <v>243</v>
      </c>
      <c r="H12" s="106" t="str">
        <f>組合せ!G62</f>
        <v>C4</v>
      </c>
      <c r="I12" s="139" t="str">
        <f>組合せ!G61</f>
        <v>【ＲＳ合同】</v>
      </c>
      <c r="J12" s="140"/>
      <c r="K12" s="109"/>
      <c r="L12" s="125"/>
      <c r="M12" s="131"/>
      <c r="N12" s="112"/>
      <c r="O12" s="113"/>
      <c r="P12" s="114">
        <f>R11</f>
        <v>0.59027777777777801</v>
      </c>
      <c r="Q12" s="115" t="s">
        <v>284</v>
      </c>
      <c r="R12" s="116">
        <v>0.625</v>
      </c>
    </row>
    <row r="13" spans="1:18" ht="20.100000000000001" customHeight="1" thickBot="1">
      <c r="A13" s="509"/>
      <c r="B13" s="257" t="s">
        <v>292</v>
      </c>
      <c r="C13" s="258">
        <f t="shared" si="0"/>
        <v>0.59027777777777779</v>
      </c>
      <c r="D13" s="259">
        <f>組合せ!B63</f>
        <v>0.625</v>
      </c>
      <c r="E13" s="260">
        <f>組合せ!B65</f>
        <v>0</v>
      </c>
      <c r="F13" s="261" t="str">
        <f>組合せ!B64</f>
        <v>エキシビション</v>
      </c>
      <c r="G13" s="262" t="s">
        <v>243</v>
      </c>
      <c r="H13" s="263" t="str">
        <f>組合せ!B68</f>
        <v>エキシビション</v>
      </c>
      <c r="I13" s="260">
        <f>組合せ!B67</f>
        <v>0</v>
      </c>
      <c r="J13" s="141"/>
      <c r="K13" s="109"/>
      <c r="L13" s="125"/>
      <c r="M13" s="126"/>
      <c r="N13" s="142"/>
      <c r="O13" s="143"/>
      <c r="P13" s="144"/>
      <c r="Q13" s="145"/>
      <c r="R13" s="146"/>
    </row>
    <row r="14" spans="1:18" ht="20.100000000000001" customHeight="1" thickBot="1">
      <c r="A14" s="510"/>
      <c r="B14" s="264" t="s">
        <v>293</v>
      </c>
      <c r="C14" s="265">
        <f>D13</f>
        <v>0.625</v>
      </c>
      <c r="D14" s="266">
        <f>組合せ!C63</f>
        <v>0.65277777777777779</v>
      </c>
      <c r="E14" s="267">
        <f>組合せ!C65</f>
        <v>0</v>
      </c>
      <c r="F14" s="268" t="str">
        <f>組合せ!C64</f>
        <v>エキシビション</v>
      </c>
      <c r="G14" s="262" t="s">
        <v>294</v>
      </c>
      <c r="H14" s="269" t="str">
        <f>組合せ!C68</f>
        <v>エキシビション</v>
      </c>
      <c r="I14" s="270">
        <f>組合せ!C67</f>
        <v>0</v>
      </c>
      <c r="J14" s="147"/>
      <c r="K14" s="148"/>
      <c r="L14" s="149"/>
      <c r="M14" s="150"/>
      <c r="N14" s="95" t="str">
        <f>E18</f>
        <v>【芦屋ＲＳ】</v>
      </c>
      <c r="O14" s="96" t="str">
        <f>I18</f>
        <v>【神戸ＲＣＵ】</v>
      </c>
      <c r="P14" s="151">
        <v>0.38194444444444442</v>
      </c>
      <c r="Q14" s="94" t="s">
        <v>284</v>
      </c>
      <c r="R14" s="152">
        <v>0.41666666666666669</v>
      </c>
    </row>
    <row r="15" spans="1:18" ht="20.100000000000001" customHeight="1">
      <c r="A15" s="502">
        <f>リスト!J4</f>
        <v>45543</v>
      </c>
      <c r="B15" s="100" t="s">
        <v>285</v>
      </c>
      <c r="C15" s="101">
        <f>ハーフの試合時間計算!B3</f>
        <v>0.38194444444444442</v>
      </c>
      <c r="D15" s="102">
        <f>組合せ!B70</f>
        <v>0.41666666666666669</v>
      </c>
      <c r="E15" s="103" t="str">
        <f>組合せ!B72</f>
        <v>【姫路ＲＳ】</v>
      </c>
      <c r="F15" s="153" t="str">
        <f>組合せ!B71</f>
        <v>C2</v>
      </c>
      <c r="G15" s="154" t="s">
        <v>243</v>
      </c>
      <c r="H15" s="155" t="str">
        <f>組合せ!B75</f>
        <v>C4</v>
      </c>
      <c r="I15" s="103" t="str">
        <f>組合せ!B74</f>
        <v>【ＲＳ合同】</v>
      </c>
      <c r="J15" s="156" t="s">
        <v>286</v>
      </c>
      <c r="K15" s="157"/>
      <c r="L15" s="110"/>
      <c r="M15" s="111"/>
      <c r="N15" s="112" t="str">
        <f>E19</f>
        <v>【宝塚ＲＳ】</v>
      </c>
      <c r="O15" s="113" t="str">
        <f>I19</f>
        <v>【伊丹ＲＳ】</v>
      </c>
      <c r="P15" s="114">
        <v>0.41666666666666669</v>
      </c>
      <c r="Q15" s="115" t="s">
        <v>284</v>
      </c>
      <c r="R15" s="116">
        <v>0.4513888888888889</v>
      </c>
    </row>
    <row r="16" spans="1:18" ht="20.100000000000001" customHeight="1">
      <c r="A16" s="502"/>
      <c r="B16" s="117" t="s">
        <v>287</v>
      </c>
      <c r="C16" s="118">
        <f t="shared" ref="C16:C21" si="1">D15</f>
        <v>0.41666666666666669</v>
      </c>
      <c r="D16" s="119">
        <f>組合せ!C70</f>
        <v>0.4513888888888889</v>
      </c>
      <c r="E16" s="107" t="str">
        <f>組合せ!C72</f>
        <v>【西宮ＪＲＣ】</v>
      </c>
      <c r="F16" s="158" t="str">
        <f>組合せ!C71</f>
        <v>C1</v>
      </c>
      <c r="G16" s="159" t="s">
        <v>243</v>
      </c>
      <c r="H16" s="160" t="str">
        <f>組合せ!C75</f>
        <v>C3</v>
      </c>
      <c r="I16" s="107" t="str">
        <f>組合せ!C74</f>
        <v>【明石加古川ＲＣ】</v>
      </c>
      <c r="J16" s="161" t="s">
        <v>286</v>
      </c>
      <c r="K16" s="109"/>
      <c r="L16" s="125"/>
      <c r="M16" s="131"/>
      <c r="N16" s="112" t="str">
        <f>E20</f>
        <v>【西神戸ＲＳ】</v>
      </c>
      <c r="O16" s="113" t="str">
        <f>I20</f>
        <v>【川西市ＲＳ】</v>
      </c>
      <c r="P16" s="114">
        <f>R15</f>
        <v>0.4513888888888889</v>
      </c>
      <c r="Q16" s="115" t="s">
        <v>284</v>
      </c>
      <c r="R16" s="116">
        <v>0.48611111111111099</v>
      </c>
    </row>
    <row r="17" spans="1:18" ht="20.100000000000001" customHeight="1">
      <c r="A17" s="502"/>
      <c r="B17" s="127" t="s">
        <v>288</v>
      </c>
      <c r="C17" s="118">
        <f t="shared" si="1"/>
        <v>0.4513888888888889</v>
      </c>
      <c r="D17" s="119">
        <f>組合せ!D70</f>
        <v>0.4861111111111111</v>
      </c>
      <c r="E17" s="107" t="str">
        <f>組合せ!D72</f>
        <v>【尼崎ＲＳ】</v>
      </c>
      <c r="F17" s="128" t="str">
        <f>組合せ!D71</f>
        <v>A2</v>
      </c>
      <c r="G17" s="129" t="s">
        <v>243</v>
      </c>
      <c r="H17" s="130" t="str">
        <f>組合せ!D75</f>
        <v>A4</v>
      </c>
      <c r="I17" s="107" t="str">
        <f>組合せ!D74</f>
        <v>【三田ＲＣＪ】</v>
      </c>
      <c r="J17" s="108"/>
      <c r="K17" s="109"/>
      <c r="L17" s="125"/>
      <c r="M17" s="126"/>
      <c r="N17" s="112" t="str">
        <f>E15</f>
        <v>【姫路ＲＳ】</v>
      </c>
      <c r="O17" s="113" t="str">
        <f>I15</f>
        <v>【ＲＳ合同】</v>
      </c>
      <c r="P17" s="114">
        <f>R16</f>
        <v>0.48611111111111099</v>
      </c>
      <c r="Q17" s="115" t="s">
        <v>284</v>
      </c>
      <c r="R17" s="116">
        <v>0.52083333333333404</v>
      </c>
    </row>
    <row r="18" spans="1:18" ht="20.100000000000001" customHeight="1">
      <c r="A18" s="509" t="str">
        <f>リスト!O4</f>
        <v>日岡山G</v>
      </c>
      <c r="B18" s="127" t="s">
        <v>289</v>
      </c>
      <c r="C18" s="118">
        <f t="shared" si="1"/>
        <v>0.4861111111111111</v>
      </c>
      <c r="D18" s="119">
        <f>組合せ!E70</f>
        <v>0.52083333333333337</v>
      </c>
      <c r="E18" s="107" t="str">
        <f>組合せ!E72</f>
        <v>【芦屋ＲＳ】</v>
      </c>
      <c r="F18" s="132" t="str">
        <f>組合せ!E71</f>
        <v>A1</v>
      </c>
      <c r="G18" s="133" t="s">
        <v>243</v>
      </c>
      <c r="H18" s="134" t="str">
        <f>組合せ!E75</f>
        <v>A3</v>
      </c>
      <c r="I18" s="107" t="str">
        <f>組合せ!E74</f>
        <v>【神戸ＲＣＵ】</v>
      </c>
      <c r="J18" s="108"/>
      <c r="K18" s="109"/>
      <c r="L18" s="125"/>
      <c r="M18" s="126"/>
      <c r="N18" s="112" t="str">
        <f>E16</f>
        <v>【西宮ＪＲＣ】</v>
      </c>
      <c r="O18" s="113" t="str">
        <f>I16</f>
        <v>【明石加古川ＲＣ】</v>
      </c>
      <c r="P18" s="114">
        <f>R17</f>
        <v>0.52083333333333404</v>
      </c>
      <c r="Q18" s="115" t="s">
        <v>284</v>
      </c>
      <c r="R18" s="116">
        <v>0.55555555555555602</v>
      </c>
    </row>
    <row r="19" spans="1:18" ht="20.100000000000001" customHeight="1">
      <c r="A19" s="509"/>
      <c r="B19" s="127" t="s">
        <v>290</v>
      </c>
      <c r="C19" s="118">
        <f t="shared" si="1"/>
        <v>0.52083333333333337</v>
      </c>
      <c r="D19" s="119">
        <f>組合せ!F70</f>
        <v>0.55555555555555558</v>
      </c>
      <c r="E19" s="162" t="str">
        <f>組合せ!F72</f>
        <v>【宝塚ＲＳ】</v>
      </c>
      <c r="F19" s="163" t="str">
        <f>組合せ!F71</f>
        <v>B2</v>
      </c>
      <c r="G19" s="164" t="s">
        <v>243</v>
      </c>
      <c r="H19" s="165" t="str">
        <f>組合せ!F75</f>
        <v>B4</v>
      </c>
      <c r="I19" s="107" t="str">
        <f>組合せ!F74</f>
        <v>【伊丹ＲＳ】</v>
      </c>
      <c r="J19" s="108" t="s">
        <v>286</v>
      </c>
      <c r="K19" s="166"/>
      <c r="L19" s="125"/>
      <c r="M19" s="131"/>
      <c r="N19" s="112" t="str">
        <f>E17</f>
        <v>【尼崎ＲＳ】</v>
      </c>
      <c r="O19" s="113" t="str">
        <f>I17</f>
        <v>【三田ＲＣＪ】</v>
      </c>
      <c r="P19" s="114">
        <f>R18</f>
        <v>0.55555555555555602</v>
      </c>
      <c r="Q19" s="115" t="s">
        <v>284</v>
      </c>
      <c r="R19" s="116">
        <v>0.59027777777777801</v>
      </c>
    </row>
    <row r="20" spans="1:18" ht="20.100000000000001" customHeight="1">
      <c r="A20" s="509"/>
      <c r="B20" s="127" t="s">
        <v>291</v>
      </c>
      <c r="C20" s="118">
        <f t="shared" si="1"/>
        <v>0.55555555555555558</v>
      </c>
      <c r="D20" s="119">
        <f>組合せ!G70</f>
        <v>0.59027777777777779</v>
      </c>
      <c r="E20" s="107" t="str">
        <f>組合せ!G72</f>
        <v>【西神戸ＲＳ】</v>
      </c>
      <c r="F20" s="128" t="str">
        <f>組合せ!G71</f>
        <v>B1</v>
      </c>
      <c r="G20" s="129" t="s">
        <v>243</v>
      </c>
      <c r="H20" s="130" t="str">
        <f>組合せ!G75</f>
        <v>B3</v>
      </c>
      <c r="I20" s="107" t="str">
        <f>組合せ!G74</f>
        <v>【川西市ＲＳ】</v>
      </c>
      <c r="J20" s="108"/>
      <c r="K20" s="166"/>
      <c r="L20" s="125"/>
      <c r="M20" s="126"/>
      <c r="N20" s="112"/>
      <c r="O20" s="113"/>
      <c r="P20" s="114">
        <f>R19</f>
        <v>0.59027777777777801</v>
      </c>
      <c r="Q20" s="115" t="s">
        <v>284</v>
      </c>
      <c r="R20" s="116">
        <v>0.625</v>
      </c>
    </row>
    <row r="21" spans="1:18" ht="20.100000000000001" customHeight="1" thickBot="1">
      <c r="A21" s="509"/>
      <c r="B21" s="240" t="s">
        <v>292</v>
      </c>
      <c r="C21" s="241">
        <f t="shared" si="1"/>
        <v>0.59027777777777779</v>
      </c>
      <c r="D21" s="246">
        <f>組合せ!B76</f>
        <v>0.625</v>
      </c>
      <c r="E21" s="242" t="str">
        <f>組合せ!B78</f>
        <v>【女子合同】</v>
      </c>
      <c r="F21" s="243" t="str">
        <f>組合せ!B77</f>
        <v>低学年　7人制</v>
      </c>
      <c r="G21" s="247" t="s">
        <v>243</v>
      </c>
      <c r="H21" s="245" t="str">
        <f>組合せ!B81</f>
        <v>低学年　7人制</v>
      </c>
      <c r="I21" s="242" t="str">
        <f>組合せ!B80</f>
        <v>【マーメイズ兵庫RS】</v>
      </c>
      <c r="J21" s="108"/>
      <c r="K21" s="166"/>
      <c r="L21" s="125"/>
      <c r="M21" s="126"/>
      <c r="N21" s="112"/>
      <c r="O21" s="113"/>
      <c r="P21" s="275"/>
      <c r="Q21" s="276"/>
      <c r="R21" s="277"/>
    </row>
    <row r="22" spans="1:18" ht="20.100000000000001" customHeight="1" thickBot="1">
      <c r="A22" s="509"/>
      <c r="B22" s="264" t="s">
        <v>293</v>
      </c>
      <c r="C22" s="265">
        <f>D21</f>
        <v>0.625</v>
      </c>
      <c r="D22" s="271">
        <f>組合せ!C76</f>
        <v>0.63888888888888884</v>
      </c>
      <c r="E22" s="260">
        <f>組合せ!C78</f>
        <v>0</v>
      </c>
      <c r="F22" s="261" t="str">
        <f>組合せ!C77</f>
        <v>エキシビション</v>
      </c>
      <c r="G22" s="262" t="s">
        <v>243</v>
      </c>
      <c r="H22" s="263" t="str">
        <f>組合せ!C81</f>
        <v>エキシビション</v>
      </c>
      <c r="I22" s="260">
        <f>組合せ!C80</f>
        <v>0</v>
      </c>
      <c r="J22" s="170"/>
      <c r="K22" s="166"/>
      <c r="L22" s="125"/>
      <c r="M22" s="171"/>
      <c r="N22" s="95" t="str">
        <f>E26</f>
        <v>【姫路ＲＳ】</v>
      </c>
      <c r="O22" s="96" t="str">
        <f>I26</f>
        <v>【明石加古川ＲＣ】</v>
      </c>
      <c r="P22" s="151">
        <v>0.38194444444444442</v>
      </c>
      <c r="Q22" s="94" t="s">
        <v>284</v>
      </c>
      <c r="R22" s="152">
        <v>0.41666666666666669</v>
      </c>
    </row>
    <row r="23" spans="1:18" ht="20.100000000000001" customHeight="1">
      <c r="A23" s="508">
        <f>リスト!J5</f>
        <v>45550</v>
      </c>
      <c r="B23" s="100" t="s">
        <v>285</v>
      </c>
      <c r="C23" s="101">
        <f>'[1]試合時間計算(20分)'!B3</f>
        <v>0.38194444444444448</v>
      </c>
      <c r="D23" s="102">
        <f>組合せ!B83</f>
        <v>0.41666666666666669</v>
      </c>
      <c r="E23" s="103" t="str">
        <f>組合せ!B85</f>
        <v>【西神戸ＲＳ】</v>
      </c>
      <c r="F23" s="153" t="str">
        <f>組合せ!B84</f>
        <v>B1</v>
      </c>
      <c r="G23" s="154" t="s">
        <v>243</v>
      </c>
      <c r="H23" s="155" t="str">
        <f>組合せ!B88</f>
        <v>B4</v>
      </c>
      <c r="I23" s="103" t="str">
        <f>組合せ!B87</f>
        <v>【伊丹ＲＳ】</v>
      </c>
      <c r="J23" s="156" t="s">
        <v>286</v>
      </c>
      <c r="K23" s="157"/>
      <c r="L23" s="172"/>
      <c r="M23" s="173"/>
      <c r="N23" s="112" t="str">
        <f>E27</f>
        <v>【芦屋ＲＳ】</v>
      </c>
      <c r="O23" s="113" t="str">
        <f>I27</f>
        <v>【三田ＲＣＪ】</v>
      </c>
      <c r="P23" s="114">
        <v>0.41666666666666669</v>
      </c>
      <c r="Q23" s="115" t="s">
        <v>284</v>
      </c>
      <c r="R23" s="116">
        <v>0.4513888888888889</v>
      </c>
    </row>
    <row r="24" spans="1:18" ht="20.100000000000001" customHeight="1">
      <c r="A24" s="502"/>
      <c r="B24" s="127" t="s">
        <v>287</v>
      </c>
      <c r="C24" s="118">
        <f t="shared" ref="C24:C29" si="2">D23</f>
        <v>0.41666666666666669</v>
      </c>
      <c r="D24" s="118">
        <f>組合せ!C83</f>
        <v>0.4513888888888889</v>
      </c>
      <c r="E24" s="107" t="str">
        <f>組合せ!C85</f>
        <v>【宝塚ＲＳ】</v>
      </c>
      <c r="F24" s="158" t="str">
        <f>組合せ!C84</f>
        <v>B2</v>
      </c>
      <c r="G24" s="159" t="s">
        <v>243</v>
      </c>
      <c r="H24" s="160" t="str">
        <f>組合せ!C88</f>
        <v>B3</v>
      </c>
      <c r="I24" s="107" t="str">
        <f>組合せ!C87</f>
        <v>【川西市ＲＳ】</v>
      </c>
      <c r="J24" s="161" t="s">
        <v>286</v>
      </c>
      <c r="K24" s="109"/>
      <c r="L24" s="174"/>
      <c r="M24" s="175"/>
      <c r="N24" s="112" t="str">
        <f>E28</f>
        <v>【尼崎ＲＳ】</v>
      </c>
      <c r="O24" s="113" t="str">
        <f>I28</f>
        <v>【神戸ＲＣＵ】</v>
      </c>
      <c r="P24" s="114">
        <f>R23</f>
        <v>0.4513888888888889</v>
      </c>
      <c r="Q24" s="115" t="s">
        <v>284</v>
      </c>
      <c r="R24" s="116">
        <v>0.48611111111111099</v>
      </c>
    </row>
    <row r="25" spans="1:18" ht="20.100000000000001" customHeight="1">
      <c r="A25" s="502"/>
      <c r="B25" s="127" t="s">
        <v>288</v>
      </c>
      <c r="C25" s="118">
        <f t="shared" si="2"/>
        <v>0.4513888888888889</v>
      </c>
      <c r="D25" s="118">
        <f>組合せ!D83</f>
        <v>0.4861111111111111</v>
      </c>
      <c r="E25" s="107" t="str">
        <f>組合せ!D85</f>
        <v>【西宮ＪＲＣ】</v>
      </c>
      <c r="F25" s="128" t="str">
        <f>組合せ!D84</f>
        <v>C1</v>
      </c>
      <c r="G25" s="129" t="s">
        <v>243</v>
      </c>
      <c r="H25" s="130" t="str">
        <f>組合せ!D88</f>
        <v>C4</v>
      </c>
      <c r="I25" s="107" t="str">
        <f>組合せ!D87</f>
        <v>【ＲＳ合同】</v>
      </c>
      <c r="J25" s="108"/>
      <c r="K25" s="109"/>
      <c r="L25" s="174"/>
      <c r="M25" s="175"/>
      <c r="N25" s="112" t="str">
        <f>E23</f>
        <v>【西神戸ＲＳ】</v>
      </c>
      <c r="O25" s="113" t="str">
        <f>I23</f>
        <v>【伊丹ＲＳ】</v>
      </c>
      <c r="P25" s="114">
        <f>R24</f>
        <v>0.48611111111111099</v>
      </c>
      <c r="Q25" s="115" t="s">
        <v>284</v>
      </c>
      <c r="R25" s="116">
        <v>0.52083333333333404</v>
      </c>
    </row>
    <row r="26" spans="1:18" ht="20.100000000000001" customHeight="1">
      <c r="A26" s="509" t="str">
        <f>リスト!O5</f>
        <v>三木防災G</v>
      </c>
      <c r="B26" s="127" t="s">
        <v>289</v>
      </c>
      <c r="C26" s="118">
        <f t="shared" si="2"/>
        <v>0.4861111111111111</v>
      </c>
      <c r="D26" s="118">
        <f>組合せ!E83</f>
        <v>0.52083333333333337</v>
      </c>
      <c r="E26" s="107" t="str">
        <f>組合せ!E85</f>
        <v>【姫路ＲＳ】</v>
      </c>
      <c r="F26" s="158" t="str">
        <f>組合せ!E84</f>
        <v>C2</v>
      </c>
      <c r="G26" s="159" t="s">
        <v>243</v>
      </c>
      <c r="H26" s="160" t="str">
        <f>組合せ!E88</f>
        <v>C3</v>
      </c>
      <c r="I26" s="107" t="str">
        <f>組合せ!E87</f>
        <v>【明石加古川ＲＣ】</v>
      </c>
      <c r="J26" s="108"/>
      <c r="K26" s="109"/>
      <c r="L26" s="174"/>
      <c r="M26" s="176"/>
      <c r="N26" s="112" t="str">
        <f>E24</f>
        <v>【宝塚ＲＳ】</v>
      </c>
      <c r="O26" s="113" t="str">
        <f>I24</f>
        <v>【川西市ＲＳ】</v>
      </c>
      <c r="P26" s="114">
        <f>R25</f>
        <v>0.52083333333333404</v>
      </c>
      <c r="Q26" s="115" t="s">
        <v>284</v>
      </c>
      <c r="R26" s="116">
        <v>0.55555555555555602</v>
      </c>
    </row>
    <row r="27" spans="1:18" ht="20.100000000000001" customHeight="1">
      <c r="A27" s="509"/>
      <c r="B27" s="127" t="s">
        <v>290</v>
      </c>
      <c r="C27" s="118">
        <f t="shared" si="2"/>
        <v>0.52083333333333337</v>
      </c>
      <c r="D27" s="118">
        <f>組合せ!F83</f>
        <v>0.55555555555555558</v>
      </c>
      <c r="E27" s="162" t="str">
        <f>組合せ!F85</f>
        <v>【芦屋ＲＳ】</v>
      </c>
      <c r="F27" s="163" t="str">
        <f>組合せ!F84</f>
        <v>A1</v>
      </c>
      <c r="G27" s="164" t="s">
        <v>243</v>
      </c>
      <c r="H27" s="165" t="str">
        <f>組合せ!F88</f>
        <v>A4</v>
      </c>
      <c r="I27" s="107" t="str">
        <f>組合せ!F87</f>
        <v>【三田ＲＣＪ】</v>
      </c>
      <c r="J27" s="170" t="s">
        <v>286</v>
      </c>
      <c r="K27" s="109"/>
      <c r="L27" s="174"/>
      <c r="M27" s="175"/>
      <c r="N27" s="112" t="str">
        <f>E25</f>
        <v>【西宮ＪＲＣ】</v>
      </c>
      <c r="O27" s="113" t="str">
        <f>I25</f>
        <v>【ＲＳ合同】</v>
      </c>
      <c r="P27" s="114">
        <f>R26</f>
        <v>0.55555555555555602</v>
      </c>
      <c r="Q27" s="115" t="s">
        <v>284</v>
      </c>
      <c r="R27" s="116">
        <v>0.59027777777777801</v>
      </c>
    </row>
    <row r="28" spans="1:18" ht="20.100000000000001" customHeight="1">
      <c r="A28" s="509"/>
      <c r="B28" s="127" t="s">
        <v>291</v>
      </c>
      <c r="C28" s="118">
        <f t="shared" si="2"/>
        <v>0.55555555555555558</v>
      </c>
      <c r="D28" s="118">
        <f>組合せ!G83</f>
        <v>0.59027777777777779</v>
      </c>
      <c r="E28" s="107" t="str">
        <f>組合せ!G85</f>
        <v>【尼崎ＲＳ】</v>
      </c>
      <c r="F28" s="128" t="str">
        <f>組合せ!G84</f>
        <v>A2</v>
      </c>
      <c r="G28" s="129" t="s">
        <v>243</v>
      </c>
      <c r="H28" s="130" t="str">
        <f>組合せ!G88</f>
        <v>A3</v>
      </c>
      <c r="I28" s="107" t="str">
        <f>組合せ!G87</f>
        <v>【神戸ＲＣＵ】</v>
      </c>
      <c r="J28" s="170"/>
      <c r="K28" s="109"/>
      <c r="L28" s="174"/>
      <c r="M28" s="175"/>
      <c r="N28" s="112"/>
      <c r="O28" s="113"/>
      <c r="P28" s="114">
        <f>R27</f>
        <v>0.59027777777777801</v>
      </c>
      <c r="Q28" s="115" t="s">
        <v>284</v>
      </c>
      <c r="R28" s="116">
        <v>0.625</v>
      </c>
    </row>
    <row r="29" spans="1:18" ht="20.100000000000001" customHeight="1" thickBot="1">
      <c r="A29" s="509"/>
      <c r="B29" s="240" t="s">
        <v>292</v>
      </c>
      <c r="C29" s="241">
        <f t="shared" si="2"/>
        <v>0.59027777777777779</v>
      </c>
      <c r="D29" s="241">
        <f>組合せ!B89</f>
        <v>0.625</v>
      </c>
      <c r="E29" s="242" t="str">
        <f>組合せ!B91</f>
        <v>【マーメイズ兵庫RS】</v>
      </c>
      <c r="F29" s="243" t="str">
        <f>組合せ!B90</f>
        <v>低学年　7人制</v>
      </c>
      <c r="G29" s="244" t="s">
        <v>243</v>
      </c>
      <c r="H29" s="248" t="str">
        <f>組合せ!B94</f>
        <v>低学年　7人制</v>
      </c>
      <c r="I29" s="249" t="str">
        <f>組合せ!B93</f>
        <v>【女子合同】</v>
      </c>
      <c r="J29" s="170"/>
      <c r="K29" s="109"/>
      <c r="L29" s="177"/>
      <c r="M29" s="178"/>
      <c r="N29" s="142"/>
      <c r="O29" s="143"/>
      <c r="P29" s="167"/>
      <c r="Q29" s="168"/>
      <c r="R29" s="169"/>
    </row>
    <row r="30" spans="1:18" ht="20.100000000000001" customHeight="1" thickBot="1">
      <c r="A30" s="510"/>
      <c r="B30" s="264" t="s">
        <v>293</v>
      </c>
      <c r="C30" s="265">
        <f>D29</f>
        <v>0.625</v>
      </c>
      <c r="D30" s="265">
        <f>組合せ!C89</f>
        <v>0.63888888888888884</v>
      </c>
      <c r="E30" s="267">
        <f>組合せ!C91</f>
        <v>0</v>
      </c>
      <c r="F30" s="268" t="str">
        <f>組合せ!C90</f>
        <v>エキシビション</v>
      </c>
      <c r="G30" s="262" t="s">
        <v>294</v>
      </c>
      <c r="H30" s="272" t="str">
        <f>組合せ!C94</f>
        <v>エキシビション</v>
      </c>
      <c r="I30" s="273">
        <f>組合せ!C93</f>
        <v>0</v>
      </c>
      <c r="J30" s="179"/>
      <c r="K30" s="148"/>
      <c r="L30" s="180"/>
      <c r="M30" s="181"/>
      <c r="N30" s="95">
        <f>E34</f>
        <v>0</v>
      </c>
      <c r="O30" s="96">
        <f>I34</f>
        <v>0</v>
      </c>
      <c r="P30" s="151">
        <v>0.38194444444444442</v>
      </c>
      <c r="Q30" s="94" t="s">
        <v>284</v>
      </c>
      <c r="R30" s="152">
        <v>0.41666666666666669</v>
      </c>
    </row>
    <row r="31" spans="1:18" ht="20.100000000000001" customHeight="1">
      <c r="A31" s="508">
        <f>リスト!J6</f>
        <v>45557</v>
      </c>
      <c r="B31" s="100" t="s">
        <v>285</v>
      </c>
      <c r="C31" s="101">
        <f>ハーフの試合時間計算!B51</f>
        <v>0.40277777777777779</v>
      </c>
      <c r="D31" s="102">
        <f>組合せ!K6</f>
        <v>0.4375</v>
      </c>
      <c r="E31" s="103">
        <f>組合せ!K9</f>
        <v>0</v>
      </c>
      <c r="F31" s="222" t="str">
        <f>組合せ!K8</f>
        <v>A４位</v>
      </c>
      <c r="G31" s="223" t="s">
        <v>243</v>
      </c>
      <c r="H31" s="224" t="str">
        <f>組合せ!K12</f>
        <v>B4位</v>
      </c>
      <c r="I31" s="103">
        <f>組合せ!K11</f>
        <v>0</v>
      </c>
      <c r="J31" s="156" t="s">
        <v>286</v>
      </c>
      <c r="K31" s="157"/>
      <c r="L31" s="110"/>
      <c r="M31" s="302"/>
      <c r="N31" s="112">
        <f>E35</f>
        <v>0</v>
      </c>
      <c r="O31" s="113">
        <f>I35</f>
        <v>0</v>
      </c>
      <c r="P31" s="114">
        <v>0.41666666666666669</v>
      </c>
      <c r="Q31" s="115" t="s">
        <v>284</v>
      </c>
      <c r="R31" s="116">
        <v>0.4513888888888889</v>
      </c>
    </row>
    <row r="32" spans="1:18" ht="20.100000000000001" customHeight="1">
      <c r="A32" s="502"/>
      <c r="B32" s="127" t="s">
        <v>287</v>
      </c>
      <c r="C32" s="118">
        <f t="shared" ref="C32:C37" si="3">D31</f>
        <v>0.4375</v>
      </c>
      <c r="D32" s="118">
        <f>組合せ!N6</f>
        <v>0.47222222222222221</v>
      </c>
      <c r="E32" s="107">
        <f>組合せ!N9</f>
        <v>0</v>
      </c>
      <c r="F32" s="128" t="str">
        <f>組合せ!N8</f>
        <v>ｸﾞﾙｰﾌﾟ３位</v>
      </c>
      <c r="G32" s="225" t="s">
        <v>243</v>
      </c>
      <c r="H32" s="130" t="str">
        <f>組合せ!N12</f>
        <v>ｸﾞﾙｰﾌﾟ３位</v>
      </c>
      <c r="I32" s="107">
        <f>組合せ!N11</f>
        <v>0</v>
      </c>
      <c r="J32" s="161" t="s">
        <v>286</v>
      </c>
      <c r="K32" s="109"/>
      <c r="L32" s="125"/>
      <c r="M32" s="303"/>
      <c r="N32" s="112">
        <f>E36</f>
        <v>0</v>
      </c>
      <c r="O32" s="113">
        <f>I36</f>
        <v>0</v>
      </c>
      <c r="P32" s="114">
        <f>R31</f>
        <v>0.4513888888888889</v>
      </c>
      <c r="Q32" s="115" t="s">
        <v>284</v>
      </c>
      <c r="R32" s="116">
        <v>0.48611111111111099</v>
      </c>
    </row>
    <row r="33" spans="1:18" ht="20.100000000000001" customHeight="1">
      <c r="A33" s="502"/>
      <c r="B33" s="127" t="s">
        <v>288</v>
      </c>
      <c r="C33" s="118">
        <f t="shared" si="3"/>
        <v>0.47222222222222221</v>
      </c>
      <c r="D33" s="118">
        <f>組合せ!Q6</f>
        <v>0.50694444444444442</v>
      </c>
      <c r="E33" s="107">
        <f>組合せ!Q9</f>
        <v>0</v>
      </c>
      <c r="F33" s="128" t="str">
        <f>組合せ!Q8</f>
        <v>Ａ２位</v>
      </c>
      <c r="G33" s="225" t="s">
        <v>243</v>
      </c>
      <c r="H33" s="130" t="str">
        <f>組合せ!Q12</f>
        <v>3位最多得点</v>
      </c>
      <c r="I33" s="107">
        <f>組合せ!Q11</f>
        <v>0</v>
      </c>
      <c r="J33" s="108"/>
      <c r="K33" s="109"/>
      <c r="L33" s="125"/>
      <c r="M33" s="303"/>
      <c r="N33" s="112">
        <f>E31</f>
        <v>0</v>
      </c>
      <c r="O33" s="113">
        <f>I31</f>
        <v>0</v>
      </c>
      <c r="P33" s="114">
        <f>R32</f>
        <v>0.48611111111111099</v>
      </c>
      <c r="Q33" s="115" t="s">
        <v>284</v>
      </c>
      <c r="R33" s="116">
        <v>0.52083333333333404</v>
      </c>
    </row>
    <row r="34" spans="1:18" ht="20.100000000000001" customHeight="1">
      <c r="A34" s="509" t="str">
        <f>リスト!O6</f>
        <v>宝塚雲雀丘G</v>
      </c>
      <c r="B34" s="127" t="s">
        <v>289</v>
      </c>
      <c r="C34" s="118">
        <f t="shared" si="3"/>
        <v>0.50694444444444442</v>
      </c>
      <c r="D34" s="118">
        <f>組合せ!T6</f>
        <v>0.54166666666666663</v>
      </c>
      <c r="E34" s="107">
        <f>組合せ!T9</f>
        <v>0</v>
      </c>
      <c r="F34" s="128" t="str">
        <f>組合せ!T8</f>
        <v>Ｂ２位</v>
      </c>
      <c r="G34" s="188" t="s">
        <v>243</v>
      </c>
      <c r="H34" s="130" t="str">
        <f>組合せ!T12</f>
        <v>Ｃ２位</v>
      </c>
      <c r="I34" s="107">
        <f>組合せ!T11</f>
        <v>0</v>
      </c>
      <c r="J34" s="140"/>
      <c r="K34" s="148"/>
      <c r="L34" s="125"/>
      <c r="M34" s="303"/>
      <c r="N34" s="112">
        <f>E32</f>
        <v>0</v>
      </c>
      <c r="O34" s="113">
        <f>I32</f>
        <v>0</v>
      </c>
      <c r="P34" s="114">
        <f>R33</f>
        <v>0.52083333333333404</v>
      </c>
      <c r="Q34" s="115" t="s">
        <v>284</v>
      </c>
      <c r="R34" s="116">
        <v>0.55555555555555602</v>
      </c>
    </row>
    <row r="35" spans="1:18" ht="20.100000000000001" customHeight="1">
      <c r="A35" s="509"/>
      <c r="B35" s="127" t="s">
        <v>290</v>
      </c>
      <c r="C35" s="118">
        <f t="shared" si="3"/>
        <v>0.54166666666666663</v>
      </c>
      <c r="D35" s="118">
        <f>組合せ!W6</f>
        <v>0.57638888888888884</v>
      </c>
      <c r="E35" s="162">
        <f>組合せ!W9</f>
        <v>0</v>
      </c>
      <c r="F35" s="163" t="str">
        <f>組合せ!W8</f>
        <v>Ａ１位</v>
      </c>
      <c r="G35" s="188" t="s">
        <v>243</v>
      </c>
      <c r="H35" s="165" t="str">
        <f>組合せ!W12</f>
        <v>Ｂ１位</v>
      </c>
      <c r="I35" s="107">
        <f>組合せ!W11</f>
        <v>0</v>
      </c>
      <c r="J35" s="124" t="s">
        <v>286</v>
      </c>
      <c r="K35" s="109"/>
      <c r="L35" s="125"/>
      <c r="M35" s="304"/>
      <c r="N35" s="112">
        <f>E33</f>
        <v>0</v>
      </c>
      <c r="O35" s="113">
        <f>I33</f>
        <v>0</v>
      </c>
      <c r="P35" s="114">
        <f>R34</f>
        <v>0.55555555555555602</v>
      </c>
      <c r="Q35" s="115" t="s">
        <v>284</v>
      </c>
      <c r="R35" s="116">
        <v>0.59027777777777801</v>
      </c>
    </row>
    <row r="36" spans="1:18" ht="20.100000000000001" customHeight="1" thickBot="1">
      <c r="A36" s="509"/>
      <c r="B36" s="127" t="s">
        <v>291</v>
      </c>
      <c r="C36" s="118">
        <f t="shared" si="3"/>
        <v>0.57638888888888884</v>
      </c>
      <c r="D36" s="118">
        <f>組合せ!K13</f>
        <v>0.61111111111111105</v>
      </c>
      <c r="E36" s="107">
        <f>組合せ!K16</f>
        <v>0</v>
      </c>
      <c r="F36" s="128" t="str">
        <f>組合せ!K15</f>
        <v>Ｃ１位</v>
      </c>
      <c r="G36" s="188" t="s">
        <v>243</v>
      </c>
      <c r="H36" s="130" t="str">
        <f>組合せ!K19</f>
        <v>春季優勝</v>
      </c>
      <c r="I36" s="107">
        <f>組合せ!K18</f>
        <v>0</v>
      </c>
      <c r="J36" s="124"/>
      <c r="K36" s="109"/>
      <c r="L36" s="125"/>
      <c r="M36" s="304"/>
      <c r="N36" s="112"/>
      <c r="O36" s="113"/>
      <c r="P36" s="114"/>
      <c r="Q36" s="115"/>
      <c r="R36" s="116"/>
    </row>
    <row r="37" spans="1:18" ht="20.100000000000001" customHeight="1" thickBot="1">
      <c r="A37" s="510"/>
      <c r="B37" s="305" t="s">
        <v>292</v>
      </c>
      <c r="C37" s="306">
        <f t="shared" si="3"/>
        <v>0.61111111111111105</v>
      </c>
      <c r="D37" s="306">
        <f>組合せ!N13</f>
        <v>0.64583333333333326</v>
      </c>
      <c r="E37" s="307" t="str">
        <f>組合せ!N16</f>
        <v>【マーメイズ兵庫RS】</v>
      </c>
      <c r="F37" s="308" t="str">
        <f>組合せ!N15</f>
        <v>低学年・高学年</v>
      </c>
      <c r="G37" s="309" t="s">
        <v>243</v>
      </c>
      <c r="H37" s="310" t="str">
        <f>組合せ!N19</f>
        <v>低学年・高学年</v>
      </c>
      <c r="I37" s="311" t="str">
        <f>組合せ!N18</f>
        <v>【女子合同】</v>
      </c>
      <c r="J37" s="184"/>
      <c r="K37" s="312"/>
      <c r="L37" s="313"/>
      <c r="M37" s="314"/>
      <c r="N37" s="142"/>
      <c r="O37" s="143"/>
      <c r="P37" s="151">
        <v>0.38194444444444442</v>
      </c>
      <c r="Q37" s="94" t="s">
        <v>284</v>
      </c>
      <c r="R37" s="152">
        <v>0.41666666666666669</v>
      </c>
    </row>
    <row r="38" spans="1:18" ht="20.100000000000001" customHeight="1">
      <c r="A38" s="502">
        <f>リスト!J7</f>
        <v>45571</v>
      </c>
      <c r="B38" s="295" t="s">
        <v>295</v>
      </c>
      <c r="C38" s="296">
        <f>'[1]試合時間計算(20分)'!B3</f>
        <v>0.38194444444444448</v>
      </c>
      <c r="D38" s="297">
        <f>組合せ!K21</f>
        <v>0.41666666666666669</v>
      </c>
      <c r="E38" s="139">
        <f>組合せ!K24</f>
        <v>0</v>
      </c>
      <c r="F38" s="298"/>
      <c r="G38" s="185" t="s">
        <v>243</v>
      </c>
      <c r="H38" s="299"/>
      <c r="I38" s="139">
        <f>組合せ!K26</f>
        <v>0</v>
      </c>
      <c r="J38" s="186" t="s">
        <v>286</v>
      </c>
      <c r="K38" s="300"/>
      <c r="L38" s="301"/>
      <c r="M38" s="196"/>
      <c r="N38" s="250">
        <f>E41</f>
        <v>0</v>
      </c>
      <c r="O38" s="251">
        <f>I41</f>
        <v>0</v>
      </c>
      <c r="P38" s="114">
        <v>0.41666666666666669</v>
      </c>
      <c r="Q38" s="115" t="s">
        <v>284</v>
      </c>
      <c r="R38" s="116">
        <v>0.4513888888888889</v>
      </c>
    </row>
    <row r="39" spans="1:18" ht="20.100000000000001" customHeight="1">
      <c r="A39" s="502"/>
      <c r="B39" s="187" t="s">
        <v>296</v>
      </c>
      <c r="C39" s="118">
        <f t="shared" ref="C39:C44" si="4">D38</f>
        <v>0.41666666666666669</v>
      </c>
      <c r="D39" s="119">
        <f>組合せ!N21</f>
        <v>0.4513888888888889</v>
      </c>
      <c r="E39" s="107">
        <f>組合せ!N24</f>
        <v>0</v>
      </c>
      <c r="F39" s="158"/>
      <c r="G39" s="188" t="s">
        <v>243</v>
      </c>
      <c r="H39" s="160"/>
      <c r="I39" s="107">
        <f>組合せ!N26</f>
        <v>0</v>
      </c>
      <c r="J39" s="189" t="s">
        <v>286</v>
      </c>
      <c r="K39" s="190"/>
      <c r="L39" s="191"/>
      <c r="M39" s="192"/>
      <c r="N39" s="112">
        <f>E43</f>
        <v>0</v>
      </c>
      <c r="O39" s="113">
        <f>I42</f>
        <v>0</v>
      </c>
      <c r="P39" s="114">
        <f>R38</f>
        <v>0.4513888888888889</v>
      </c>
      <c r="Q39" s="115" t="s">
        <v>284</v>
      </c>
      <c r="R39" s="116">
        <v>0.48611111111111099</v>
      </c>
    </row>
    <row r="40" spans="1:18" ht="20.100000000000001" customHeight="1">
      <c r="A40" s="502"/>
      <c r="B40" s="187" t="s">
        <v>297</v>
      </c>
      <c r="C40" s="118">
        <f t="shared" si="4"/>
        <v>0.4513888888888889</v>
      </c>
      <c r="D40" s="119">
        <f>組合せ!Q21</f>
        <v>0.4861111111111111</v>
      </c>
      <c r="E40" s="107">
        <f>組合せ!Q24</f>
        <v>0</v>
      </c>
      <c r="F40" s="128"/>
      <c r="G40" s="183" t="s">
        <v>243</v>
      </c>
      <c r="H40" s="130"/>
      <c r="I40" s="107">
        <f>組合せ!Q26</f>
        <v>0</v>
      </c>
      <c r="J40" s="193"/>
      <c r="K40" s="194"/>
      <c r="L40" s="195"/>
      <c r="M40" s="196"/>
      <c r="N40" s="112">
        <f>E38</f>
        <v>0</v>
      </c>
      <c r="O40" s="113">
        <f>I38</f>
        <v>0</v>
      </c>
      <c r="P40" s="114">
        <f>R39</f>
        <v>0.48611111111111099</v>
      </c>
      <c r="Q40" s="115" t="s">
        <v>284</v>
      </c>
      <c r="R40" s="116">
        <v>0.52083333333333404</v>
      </c>
    </row>
    <row r="41" spans="1:18" ht="20.100000000000001" customHeight="1">
      <c r="A41" s="509" t="str">
        <f>リスト!O7</f>
        <v>灘浜G</v>
      </c>
      <c r="B41" s="187" t="s">
        <v>298</v>
      </c>
      <c r="C41" s="118">
        <f t="shared" si="4"/>
        <v>0.4861111111111111</v>
      </c>
      <c r="D41" s="119">
        <f>組合せ!T21</f>
        <v>0.52083333333333337</v>
      </c>
      <c r="E41" s="107">
        <f>組合せ!T24</f>
        <v>0</v>
      </c>
      <c r="F41" s="158"/>
      <c r="G41" s="197" t="s">
        <v>243</v>
      </c>
      <c r="H41" s="160"/>
      <c r="I41" s="107">
        <f>組合せ!T26</f>
        <v>0</v>
      </c>
      <c r="J41" s="226" t="s">
        <v>286</v>
      </c>
      <c r="K41" s="194"/>
      <c r="L41" s="198"/>
      <c r="M41" s="192"/>
      <c r="N41" s="112">
        <f>E39</f>
        <v>0</v>
      </c>
      <c r="O41" s="113">
        <f>I39</f>
        <v>0</v>
      </c>
      <c r="P41" s="114">
        <f>R40</f>
        <v>0.52083333333333404</v>
      </c>
      <c r="Q41" s="115" t="s">
        <v>284</v>
      </c>
      <c r="R41" s="116">
        <v>0.55555555555555602</v>
      </c>
    </row>
    <row r="42" spans="1:18" ht="20.100000000000001" customHeight="1">
      <c r="A42" s="509"/>
      <c r="B42" s="187" t="s">
        <v>299</v>
      </c>
      <c r="C42" s="118">
        <f t="shared" si="4"/>
        <v>0.52083333333333337</v>
      </c>
      <c r="D42" s="119">
        <f>組合せ!W21</f>
        <v>0.55555555555555558</v>
      </c>
      <c r="E42" s="162">
        <f>組合せ!W24</f>
        <v>0</v>
      </c>
      <c r="F42" s="163"/>
      <c r="G42" s="182" t="s">
        <v>243</v>
      </c>
      <c r="H42" s="165"/>
      <c r="I42" s="107">
        <f>組合せ!W26</f>
        <v>0</v>
      </c>
      <c r="J42" s="193"/>
      <c r="K42" s="194"/>
      <c r="L42" s="198"/>
      <c r="M42" s="192"/>
      <c r="N42" s="112">
        <f>E40</f>
        <v>0</v>
      </c>
      <c r="O42" s="113">
        <f>I40</f>
        <v>0</v>
      </c>
      <c r="P42" s="114">
        <f>R41</f>
        <v>0.55555555555555602</v>
      </c>
      <c r="Q42" s="115" t="s">
        <v>284</v>
      </c>
      <c r="R42" s="116">
        <v>0.59027777777777801</v>
      </c>
    </row>
    <row r="43" spans="1:18" ht="20.100000000000001" customHeight="1">
      <c r="A43" s="509"/>
      <c r="B43" s="187" t="s">
        <v>300</v>
      </c>
      <c r="C43" s="118">
        <f t="shared" si="4"/>
        <v>0.55555555555555558</v>
      </c>
      <c r="D43" s="138">
        <f>組合せ!K28</f>
        <v>0.59027777777777779</v>
      </c>
      <c r="E43" s="107">
        <f>組合せ!K31</f>
        <v>0</v>
      </c>
      <c r="F43" s="128"/>
      <c r="G43" s="182" t="s">
        <v>243</v>
      </c>
      <c r="H43" s="130"/>
      <c r="I43" s="107">
        <f>組合せ!K33</f>
        <v>0</v>
      </c>
      <c r="J43" s="199"/>
      <c r="K43" s="200"/>
      <c r="L43" s="198"/>
      <c r="M43" s="201"/>
      <c r="N43" s="112"/>
      <c r="O43" s="113"/>
      <c r="P43" s="114">
        <f>R42</f>
        <v>0.59027777777777801</v>
      </c>
      <c r="Q43" s="115" t="s">
        <v>284</v>
      </c>
      <c r="R43" s="116">
        <v>0.625</v>
      </c>
    </row>
    <row r="44" spans="1:18" ht="20.100000000000001" customHeight="1" thickBot="1">
      <c r="A44" s="509"/>
      <c r="B44" s="284" t="s">
        <v>301</v>
      </c>
      <c r="C44" s="279">
        <f t="shared" si="4"/>
        <v>0.59027777777777779</v>
      </c>
      <c r="D44" s="285">
        <f>組合せ!N28</f>
        <v>0.625</v>
      </c>
      <c r="E44" s="280" t="str">
        <f>組合せ!N31</f>
        <v>【女子合同】</v>
      </c>
      <c r="F44" s="281" t="str">
        <f>組合せ!N30</f>
        <v>高学年</v>
      </c>
      <c r="G44" s="286" t="s">
        <v>243</v>
      </c>
      <c r="H44" s="282" t="str">
        <f>組合せ!N34</f>
        <v>高学年</v>
      </c>
      <c r="I44" s="283" t="str">
        <f>組合せ!N33</f>
        <v>【マーメイズ兵庫RS】</v>
      </c>
      <c r="J44" s="199"/>
      <c r="K44" s="200"/>
      <c r="L44" s="198"/>
      <c r="M44" s="201"/>
      <c r="N44" s="142"/>
      <c r="O44" s="143"/>
      <c r="P44" s="167"/>
      <c r="Q44" s="168"/>
      <c r="R44" s="169"/>
    </row>
    <row r="45" spans="1:18" ht="20.100000000000001" customHeight="1" thickBot="1">
      <c r="A45" s="510"/>
      <c r="B45" s="287" t="s">
        <v>302</v>
      </c>
      <c r="C45" s="288">
        <f>D44</f>
        <v>0.625</v>
      </c>
      <c r="D45" s="289">
        <f>組合せ!Q28</f>
        <v>0.65277777777777779</v>
      </c>
      <c r="E45" s="290"/>
      <c r="F45" s="291" t="str">
        <f>組合せ!Q30</f>
        <v>エキシビション</v>
      </c>
      <c r="G45" s="292" t="s">
        <v>243</v>
      </c>
      <c r="H45" s="293" t="str">
        <f>組合せ!Q34</f>
        <v>エキシビション</v>
      </c>
      <c r="I45" s="294"/>
      <c r="J45" s="202"/>
      <c r="K45" s="203"/>
      <c r="L45" s="204"/>
      <c r="M45" s="205"/>
      <c r="N45" s="206"/>
      <c r="O45" s="206"/>
      <c r="P45" s="206"/>
    </row>
    <row r="46" spans="1:18" ht="20.100000000000001" customHeight="1" outlineLevel="1">
      <c r="A46" s="206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</row>
    <row r="55" spans="5:11" ht="20.100000000000001" customHeight="1">
      <c r="E55" s="207"/>
      <c r="F55" s="207"/>
      <c r="G55" s="208"/>
      <c r="H55" s="207"/>
      <c r="I55" s="207"/>
      <c r="J55" s="207"/>
      <c r="K55" s="207"/>
    </row>
  </sheetData>
  <mergeCells count="23">
    <mergeCell ref="A41:A45"/>
    <mergeCell ref="A18:A22"/>
    <mergeCell ref="A23:A25"/>
    <mergeCell ref="A26:A30"/>
    <mergeCell ref="A31:A33"/>
    <mergeCell ref="A34:A37"/>
    <mergeCell ref="A38:A40"/>
    <mergeCell ref="A15:A17"/>
    <mergeCell ref="A2:M3"/>
    <mergeCell ref="N2:O2"/>
    <mergeCell ref="E4:M4"/>
    <mergeCell ref="N4:O5"/>
    <mergeCell ref="J5:J6"/>
    <mergeCell ref="K5:K6"/>
    <mergeCell ref="L5:M6"/>
    <mergeCell ref="A7:A9"/>
    <mergeCell ref="A10:A14"/>
    <mergeCell ref="P4:R5"/>
    <mergeCell ref="A5:A6"/>
    <mergeCell ref="B5:B6"/>
    <mergeCell ref="C5:C6"/>
    <mergeCell ref="D5:D6"/>
    <mergeCell ref="E5:I6"/>
  </mergeCells>
  <phoneticPr fontId="2"/>
  <printOptions horizontalCentered="1"/>
  <pageMargins left="0.35433070866141736" right="0.35433070866141736" top="0.19685039370078741" bottom="0.11811023622047245" header="0.35433070866141736" footer="0.11811023622047245"/>
  <pageSetup paperSize="9" scale="65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07C94-E852-493D-B527-A552F74932E1}">
  <sheetPr>
    <pageSetUpPr fitToPage="1"/>
  </sheetPr>
  <dimension ref="A1:J53"/>
  <sheetViews>
    <sheetView view="pageBreakPreview" topLeftCell="A12" zoomScaleNormal="100" zoomScaleSheetLayoutView="100" workbookViewId="0">
      <selection activeCell="H45" sqref="H45"/>
    </sheetView>
  </sheetViews>
  <sheetFormatPr defaultColWidth="9" defaultRowHeight="13.5"/>
  <cols>
    <col min="1" max="1" width="9" style="211"/>
    <col min="2" max="9" width="10.875" style="210" customWidth="1"/>
    <col min="10" max="16384" width="9" style="211"/>
  </cols>
  <sheetData>
    <row r="1" spans="1:10" ht="30.6" customHeight="1">
      <c r="A1" s="551" t="s">
        <v>388</v>
      </c>
      <c r="B1" s="551"/>
      <c r="C1" s="551"/>
      <c r="D1" s="551"/>
      <c r="E1" s="551"/>
      <c r="F1" s="551"/>
      <c r="G1" s="551"/>
      <c r="H1" s="551"/>
      <c r="I1" s="551"/>
      <c r="J1" s="551"/>
    </row>
    <row r="2" spans="1:10" ht="13.5" customHeight="1" thickBot="1"/>
    <row r="3" spans="1:10" ht="16.5" customHeight="1">
      <c r="B3" s="519" t="s">
        <v>305</v>
      </c>
      <c r="C3" s="537" t="str">
        <f>組合せ!B26</f>
        <v>【芦屋ＲＳ】</v>
      </c>
      <c r="D3" s="529" t="str">
        <f>組合せ!C26</f>
        <v>【尼崎ＲＳ】</v>
      </c>
      <c r="E3" s="529" t="str">
        <f>組合せ!D26</f>
        <v>【神戸ＲＣＵ】</v>
      </c>
      <c r="F3" s="531" t="str">
        <f>組合せ!E26</f>
        <v>【三田ＲＣＪ】</v>
      </c>
      <c r="G3" s="533" t="s">
        <v>306</v>
      </c>
      <c r="H3" s="527" t="s">
        <v>385</v>
      </c>
      <c r="I3" s="511" t="s">
        <v>307</v>
      </c>
    </row>
    <row r="4" spans="1:10" ht="16.5" customHeight="1" thickBot="1">
      <c r="B4" s="520"/>
      <c r="C4" s="538"/>
      <c r="D4" s="530"/>
      <c r="E4" s="530"/>
      <c r="F4" s="532"/>
      <c r="G4" s="534"/>
      <c r="H4" s="528"/>
      <c r="I4" s="512"/>
    </row>
    <row r="5" spans="1:10" ht="16.5" customHeight="1">
      <c r="B5" s="514" t="str">
        <f>C3</f>
        <v>【芦屋ＲＳ】</v>
      </c>
      <c r="C5" s="523"/>
      <c r="D5" s="323"/>
      <c r="E5" s="323"/>
      <c r="F5" s="321"/>
      <c r="G5" s="535"/>
      <c r="H5" s="543"/>
      <c r="I5" s="518"/>
    </row>
    <row r="6" spans="1:10" ht="16.5" customHeight="1">
      <c r="B6" s="515"/>
      <c r="C6" s="524"/>
      <c r="D6" s="324"/>
      <c r="E6" s="324"/>
      <c r="F6" s="322"/>
      <c r="G6" s="536"/>
      <c r="H6" s="544"/>
      <c r="I6" s="513"/>
    </row>
    <row r="7" spans="1:10" ht="16.5" customHeight="1">
      <c r="B7" s="522" t="str">
        <f>D3</f>
        <v>【尼崎ＲＳ】</v>
      </c>
      <c r="C7" s="326"/>
      <c r="D7" s="516"/>
      <c r="E7" s="320"/>
      <c r="F7" s="325"/>
      <c r="G7" s="521"/>
      <c r="H7" s="525"/>
      <c r="I7" s="513"/>
    </row>
    <row r="8" spans="1:10" ht="16.5" customHeight="1">
      <c r="B8" s="522"/>
      <c r="C8" s="328"/>
      <c r="D8" s="517"/>
      <c r="E8" s="324"/>
      <c r="F8" s="322"/>
      <c r="G8" s="521"/>
      <c r="H8" s="525"/>
      <c r="I8" s="513"/>
    </row>
    <row r="9" spans="1:10" ht="16.5" customHeight="1">
      <c r="B9" s="514" t="str">
        <f>E3</f>
        <v>【神戸ＲＣＵ】</v>
      </c>
      <c r="C9" s="326"/>
      <c r="D9" s="320"/>
      <c r="E9" s="516"/>
      <c r="F9" s="325"/>
      <c r="G9" s="521"/>
      <c r="H9" s="525"/>
      <c r="I9" s="513"/>
    </row>
    <row r="10" spans="1:10" ht="16.5" customHeight="1">
      <c r="B10" s="515"/>
      <c r="C10" s="328"/>
      <c r="D10" s="324"/>
      <c r="E10" s="517"/>
      <c r="F10" s="322"/>
      <c r="G10" s="521"/>
      <c r="H10" s="525"/>
      <c r="I10" s="513"/>
    </row>
    <row r="11" spans="1:10" ht="16.5" customHeight="1">
      <c r="B11" s="514" t="str">
        <f>F3</f>
        <v>【三田ＲＣＪ】</v>
      </c>
      <c r="C11" s="326"/>
      <c r="D11" s="320"/>
      <c r="E11" s="320"/>
      <c r="F11" s="540"/>
      <c r="G11" s="521"/>
      <c r="H11" s="525"/>
      <c r="I11" s="513"/>
    </row>
    <row r="12" spans="1:10" ht="16.5" customHeight="1" thickBot="1">
      <c r="B12" s="515"/>
      <c r="C12" s="327"/>
      <c r="D12" s="329"/>
      <c r="E12" s="329"/>
      <c r="F12" s="541"/>
      <c r="G12" s="542"/>
      <c r="H12" s="526"/>
      <c r="I12" s="539"/>
    </row>
    <row r="13" spans="1:10" ht="13.5" customHeight="1">
      <c r="B13" s="212"/>
      <c r="C13" s="213"/>
      <c r="D13" s="213"/>
      <c r="E13" s="213"/>
      <c r="F13" s="213"/>
      <c r="G13" s="213"/>
      <c r="H13" s="213"/>
      <c r="I13" s="213"/>
    </row>
    <row r="14" spans="1:10" ht="13.5" customHeight="1">
      <c r="B14" s="214"/>
    </row>
    <row r="15" spans="1:10" ht="13.5" customHeight="1" thickBot="1">
      <c r="B15" s="214"/>
    </row>
    <row r="16" spans="1:10" ht="15" customHeight="1">
      <c r="B16" s="519" t="s">
        <v>308</v>
      </c>
      <c r="C16" s="537" t="str">
        <f>組合せ!B35</f>
        <v>【西神戸ＲＳ】</v>
      </c>
      <c r="D16" s="529" t="str">
        <f>組合せ!C35</f>
        <v>【宝塚ＲＳ】</v>
      </c>
      <c r="E16" s="529" t="str">
        <f>組合せ!D35</f>
        <v>【川西市ＲＳ】</v>
      </c>
      <c r="F16" s="531" t="str">
        <f>組合せ!E35</f>
        <v>【伊丹ＲＳ】</v>
      </c>
      <c r="G16" s="533" t="s">
        <v>306</v>
      </c>
      <c r="H16" s="527" t="s">
        <v>385</v>
      </c>
      <c r="I16" s="511" t="s">
        <v>307</v>
      </c>
    </row>
    <row r="17" spans="2:9" ht="15" customHeight="1" thickBot="1">
      <c r="B17" s="520"/>
      <c r="C17" s="538"/>
      <c r="D17" s="530"/>
      <c r="E17" s="530"/>
      <c r="F17" s="532"/>
      <c r="G17" s="534"/>
      <c r="H17" s="528"/>
      <c r="I17" s="512"/>
    </row>
    <row r="18" spans="2:9" ht="15" customHeight="1">
      <c r="B18" s="514" t="str">
        <f>C16</f>
        <v>【西神戸ＲＳ】</v>
      </c>
      <c r="C18" s="523"/>
      <c r="D18" s="323"/>
      <c r="E18" s="323"/>
      <c r="F18" s="321"/>
      <c r="G18" s="535"/>
      <c r="H18" s="543"/>
      <c r="I18" s="518"/>
    </row>
    <row r="19" spans="2:9" ht="15" customHeight="1">
      <c r="B19" s="515"/>
      <c r="C19" s="524"/>
      <c r="D19" s="324"/>
      <c r="E19" s="324"/>
      <c r="F19" s="322"/>
      <c r="G19" s="536"/>
      <c r="H19" s="544"/>
      <c r="I19" s="513"/>
    </row>
    <row r="20" spans="2:9" ht="15" customHeight="1">
      <c r="B20" s="522" t="str">
        <f>D16</f>
        <v>【宝塚ＲＳ】</v>
      </c>
      <c r="C20" s="326"/>
      <c r="D20" s="516"/>
      <c r="E20" s="320"/>
      <c r="F20" s="325"/>
      <c r="G20" s="521"/>
      <c r="H20" s="525"/>
      <c r="I20" s="513"/>
    </row>
    <row r="21" spans="2:9" ht="15" customHeight="1">
      <c r="B21" s="522"/>
      <c r="C21" s="328"/>
      <c r="D21" s="517"/>
      <c r="E21" s="324"/>
      <c r="F21" s="322"/>
      <c r="G21" s="521"/>
      <c r="H21" s="525"/>
      <c r="I21" s="513"/>
    </row>
    <row r="22" spans="2:9" ht="15" customHeight="1">
      <c r="B22" s="514" t="str">
        <f>E16</f>
        <v>【川西市ＲＳ】</v>
      </c>
      <c r="C22" s="326"/>
      <c r="D22" s="320"/>
      <c r="E22" s="516"/>
      <c r="F22" s="325"/>
      <c r="G22" s="521"/>
      <c r="H22" s="525"/>
      <c r="I22" s="513"/>
    </row>
    <row r="23" spans="2:9" ht="15" customHeight="1">
      <c r="B23" s="515"/>
      <c r="C23" s="328"/>
      <c r="D23" s="324"/>
      <c r="E23" s="517"/>
      <c r="F23" s="322"/>
      <c r="G23" s="521"/>
      <c r="H23" s="525"/>
      <c r="I23" s="513"/>
    </row>
    <row r="24" spans="2:9" ht="15" customHeight="1">
      <c r="B24" s="514" t="str">
        <f>F16</f>
        <v>【伊丹ＲＳ】</v>
      </c>
      <c r="C24" s="326"/>
      <c r="D24" s="320"/>
      <c r="E24" s="320"/>
      <c r="F24" s="540"/>
      <c r="G24" s="521"/>
      <c r="H24" s="525"/>
      <c r="I24" s="513"/>
    </row>
    <row r="25" spans="2:9" ht="15" customHeight="1" thickBot="1">
      <c r="B25" s="545"/>
      <c r="C25" s="327"/>
      <c r="D25" s="329"/>
      <c r="E25" s="329"/>
      <c r="F25" s="541"/>
      <c r="G25" s="542"/>
      <c r="H25" s="526"/>
      <c r="I25" s="539"/>
    </row>
    <row r="26" spans="2:9" ht="13.5" customHeight="1">
      <c r="B26" s="215"/>
    </row>
    <row r="27" spans="2:9" ht="13.5" customHeight="1">
      <c r="B27" s="215"/>
    </row>
    <row r="28" spans="2:9" ht="13.5" customHeight="1" thickBot="1"/>
    <row r="29" spans="2:9" ht="16.5" customHeight="1">
      <c r="B29" s="519" t="s">
        <v>309</v>
      </c>
      <c r="C29" s="547" t="str">
        <f>組合せ!B44</f>
        <v>【西宮ＪＲＣ】</v>
      </c>
      <c r="D29" s="529" t="str">
        <f>組合せ!C44</f>
        <v>【姫路ＲＳ】</v>
      </c>
      <c r="E29" s="549" t="str">
        <f>組合せ!D44</f>
        <v>【明石加古川ＲＣ】</v>
      </c>
      <c r="F29" s="531" t="str">
        <f>組合せ!E44</f>
        <v>【ＲＳ合同】</v>
      </c>
      <c r="G29" s="533" t="s">
        <v>306</v>
      </c>
      <c r="H29" s="527" t="s">
        <v>385</v>
      </c>
      <c r="I29" s="511" t="s">
        <v>307</v>
      </c>
    </row>
    <row r="30" spans="2:9" ht="16.5" customHeight="1" thickBot="1">
      <c r="B30" s="520"/>
      <c r="C30" s="548"/>
      <c r="D30" s="530"/>
      <c r="E30" s="550"/>
      <c r="F30" s="532"/>
      <c r="G30" s="534"/>
      <c r="H30" s="528"/>
      <c r="I30" s="512"/>
    </row>
    <row r="31" spans="2:9" ht="16.5" customHeight="1">
      <c r="B31" s="546" t="str">
        <f>C29</f>
        <v>【西宮ＪＲＣ】</v>
      </c>
      <c r="C31" s="523"/>
      <c r="D31" s="323"/>
      <c r="E31" s="323"/>
      <c r="F31" s="321"/>
      <c r="G31" s="535"/>
      <c r="H31" s="543"/>
      <c r="I31" s="518"/>
    </row>
    <row r="32" spans="2:9" ht="16.5" customHeight="1">
      <c r="B32" s="522"/>
      <c r="C32" s="524"/>
      <c r="D32" s="324"/>
      <c r="E32" s="324"/>
      <c r="F32" s="322"/>
      <c r="G32" s="536"/>
      <c r="H32" s="544"/>
      <c r="I32" s="513"/>
    </row>
    <row r="33" spans="2:9" ht="16.5" customHeight="1">
      <c r="B33" s="522" t="str">
        <f>D29</f>
        <v>【姫路ＲＳ】</v>
      </c>
      <c r="C33" s="326"/>
      <c r="D33" s="516"/>
      <c r="E33" s="320"/>
      <c r="F33" s="325"/>
      <c r="G33" s="521"/>
      <c r="H33" s="525"/>
      <c r="I33" s="513"/>
    </row>
    <row r="34" spans="2:9" ht="16.5" customHeight="1">
      <c r="B34" s="522"/>
      <c r="C34" s="328"/>
      <c r="D34" s="517"/>
      <c r="E34" s="324"/>
      <c r="F34" s="322"/>
      <c r="G34" s="521"/>
      <c r="H34" s="525"/>
      <c r="I34" s="513"/>
    </row>
    <row r="35" spans="2:9" ht="16.5" customHeight="1">
      <c r="B35" s="546" t="str">
        <f>E29</f>
        <v>【明石加古川ＲＣ】</v>
      </c>
      <c r="C35" s="326"/>
      <c r="D35" s="320"/>
      <c r="E35" s="516"/>
      <c r="F35" s="325"/>
      <c r="G35" s="521"/>
      <c r="H35" s="525"/>
      <c r="I35" s="513"/>
    </row>
    <row r="36" spans="2:9" ht="16.5" customHeight="1">
      <c r="B36" s="522"/>
      <c r="C36" s="328"/>
      <c r="D36" s="324"/>
      <c r="E36" s="517"/>
      <c r="F36" s="322"/>
      <c r="G36" s="521"/>
      <c r="H36" s="525"/>
      <c r="I36" s="513"/>
    </row>
    <row r="37" spans="2:9" ht="16.5" customHeight="1">
      <c r="B37" s="514" t="str">
        <f>F29</f>
        <v>【ＲＳ合同】</v>
      </c>
      <c r="C37" s="326"/>
      <c r="D37" s="320"/>
      <c r="E37" s="320"/>
      <c r="F37" s="540"/>
      <c r="G37" s="521"/>
      <c r="H37" s="525"/>
      <c r="I37" s="513"/>
    </row>
    <row r="38" spans="2:9" ht="16.5" customHeight="1" thickBot="1">
      <c r="B38" s="545"/>
      <c r="C38" s="327"/>
      <c r="D38" s="329"/>
      <c r="E38" s="329"/>
      <c r="F38" s="541"/>
      <c r="G38" s="542"/>
      <c r="H38" s="526"/>
      <c r="I38" s="539"/>
    </row>
    <row r="39" spans="2:9" ht="13.5" customHeight="1">
      <c r="B39" s="214"/>
    </row>
    <row r="40" spans="2:9" ht="13.5" customHeight="1">
      <c r="B40" s="214"/>
    </row>
    <row r="41" spans="2:9" ht="13.5" customHeight="1"/>
    <row r="42" spans="2:9" ht="16.5" customHeight="1">
      <c r="B42"/>
      <c r="C42"/>
      <c r="D42"/>
      <c r="E42"/>
      <c r="F42"/>
      <c r="G42"/>
      <c r="H42"/>
      <c r="I42"/>
    </row>
    <row r="43" spans="2:9" ht="16.5" customHeight="1">
      <c r="B43"/>
      <c r="C43"/>
      <c r="D43"/>
      <c r="E43"/>
      <c r="F43"/>
      <c r="G43"/>
      <c r="H43"/>
      <c r="I43"/>
    </row>
    <row r="44" spans="2:9" ht="16.5" customHeight="1">
      <c r="B44"/>
      <c r="C44"/>
      <c r="D44"/>
      <c r="E44"/>
      <c r="F44"/>
      <c r="G44"/>
      <c r="H44"/>
      <c r="I44"/>
    </row>
    <row r="45" spans="2:9" ht="16.5" customHeight="1">
      <c r="B45"/>
      <c r="C45"/>
      <c r="D45"/>
      <c r="E45"/>
      <c r="F45"/>
      <c r="G45"/>
      <c r="H45"/>
      <c r="I45"/>
    </row>
    <row r="46" spans="2:9" ht="16.5" customHeight="1">
      <c r="B46"/>
      <c r="C46"/>
      <c r="D46"/>
      <c r="E46"/>
      <c r="F46"/>
      <c r="G46"/>
      <c r="H46"/>
      <c r="I46"/>
    </row>
    <row r="47" spans="2:9" ht="16.5" customHeight="1">
      <c r="B47"/>
      <c r="C47"/>
      <c r="D47"/>
      <c r="E47"/>
      <c r="F47"/>
      <c r="G47"/>
      <c r="H47"/>
      <c r="I47"/>
    </row>
    <row r="48" spans="2:9" ht="16.5" customHeight="1">
      <c r="B48"/>
      <c r="C48"/>
      <c r="D48"/>
      <c r="E48"/>
      <c r="F48"/>
      <c r="G48"/>
      <c r="H48"/>
      <c r="I48"/>
    </row>
    <row r="49" spans="2:9" ht="16.5" customHeight="1">
      <c r="B49"/>
      <c r="C49"/>
      <c r="D49"/>
      <c r="E49"/>
      <c r="F49"/>
      <c r="G49"/>
      <c r="H49"/>
      <c r="I49"/>
    </row>
    <row r="50" spans="2:9" ht="16.5" customHeight="1">
      <c r="B50"/>
      <c r="C50"/>
      <c r="D50"/>
      <c r="E50"/>
      <c r="F50"/>
      <c r="G50"/>
      <c r="H50"/>
      <c r="I50"/>
    </row>
    <row r="51" spans="2:9" ht="16.5" customHeight="1">
      <c r="B51"/>
      <c r="C51"/>
      <c r="D51"/>
      <c r="E51"/>
      <c r="F51"/>
      <c r="G51"/>
      <c r="H51"/>
      <c r="I51"/>
    </row>
    <row r="52" spans="2:9" ht="13.5" customHeight="1"/>
    <row r="53" spans="2:9" ht="13.5" customHeight="1"/>
  </sheetData>
  <mergeCells count="85">
    <mergeCell ref="H35:H36"/>
    <mergeCell ref="H37:H38"/>
    <mergeCell ref="A1:J1"/>
    <mergeCell ref="I37:I38"/>
    <mergeCell ref="B37:B38"/>
    <mergeCell ref="F37:F38"/>
    <mergeCell ref="H18:H19"/>
    <mergeCell ref="G37:G38"/>
    <mergeCell ref="I33:I34"/>
    <mergeCell ref="B35:B36"/>
    <mergeCell ref="E35:E36"/>
    <mergeCell ref="G35:G36"/>
    <mergeCell ref="I35:I36"/>
    <mergeCell ref="B33:B34"/>
    <mergeCell ref="D33:D34"/>
    <mergeCell ref="G33:G34"/>
    <mergeCell ref="I29:I30"/>
    <mergeCell ref="I31:I32"/>
    <mergeCell ref="H33:H34"/>
    <mergeCell ref="B31:B32"/>
    <mergeCell ref="C31:C32"/>
    <mergeCell ref="G31:G32"/>
    <mergeCell ref="B29:B30"/>
    <mergeCell ref="C29:C30"/>
    <mergeCell ref="D29:D30"/>
    <mergeCell ref="E29:E30"/>
    <mergeCell ref="F29:F30"/>
    <mergeCell ref="G29:G30"/>
    <mergeCell ref="H29:H30"/>
    <mergeCell ref="H31:H32"/>
    <mergeCell ref="I22:I23"/>
    <mergeCell ref="B24:B25"/>
    <mergeCell ref="F24:F25"/>
    <mergeCell ref="G24:G25"/>
    <mergeCell ref="I24:I25"/>
    <mergeCell ref="B22:B23"/>
    <mergeCell ref="E22:E23"/>
    <mergeCell ref="G22:G23"/>
    <mergeCell ref="H22:H23"/>
    <mergeCell ref="H24:H25"/>
    <mergeCell ref="I18:I19"/>
    <mergeCell ref="B20:B21"/>
    <mergeCell ref="D20:D21"/>
    <mergeCell ref="G20:G21"/>
    <mergeCell ref="I20:I21"/>
    <mergeCell ref="B18:B19"/>
    <mergeCell ref="C18:C19"/>
    <mergeCell ref="G18:G19"/>
    <mergeCell ref="H20:H21"/>
    <mergeCell ref="D3:D4"/>
    <mergeCell ref="I11:I12"/>
    <mergeCell ref="B16:B17"/>
    <mergeCell ref="C16:C17"/>
    <mergeCell ref="D16:D17"/>
    <mergeCell ref="E16:E17"/>
    <mergeCell ref="F16:F17"/>
    <mergeCell ref="G16:G17"/>
    <mergeCell ref="I16:I17"/>
    <mergeCell ref="B11:B12"/>
    <mergeCell ref="F11:F12"/>
    <mergeCell ref="G11:G12"/>
    <mergeCell ref="H3:H4"/>
    <mergeCell ref="H5:H6"/>
    <mergeCell ref="H11:H12"/>
    <mergeCell ref="H16:H17"/>
    <mergeCell ref="E3:E4"/>
    <mergeCell ref="F3:F4"/>
    <mergeCell ref="G3:G4"/>
    <mergeCell ref="G5:G6"/>
    <mergeCell ref="I3:I4"/>
    <mergeCell ref="I7:I8"/>
    <mergeCell ref="B9:B10"/>
    <mergeCell ref="E9:E10"/>
    <mergeCell ref="I5:I6"/>
    <mergeCell ref="B3:B4"/>
    <mergeCell ref="G9:G10"/>
    <mergeCell ref="I9:I10"/>
    <mergeCell ref="B7:B8"/>
    <mergeCell ref="D7:D8"/>
    <mergeCell ref="G7:G8"/>
    <mergeCell ref="B5:B6"/>
    <mergeCell ref="C5:C6"/>
    <mergeCell ref="H7:H8"/>
    <mergeCell ref="H9:H10"/>
    <mergeCell ref="C3:C4"/>
  </mergeCells>
  <phoneticPr fontId="2"/>
  <printOptions horizontalCentered="1"/>
  <pageMargins left="0.51181102362204722" right="0.51181102362204722" top="0.59055118110236227" bottom="0.59055118110236227" header="0.31496062992125984" footer="0.31496062992125984"/>
  <pageSetup paperSize="9" scale="8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4EF9A-B5A1-437E-9547-32839F7D9E3C}">
  <dimension ref="A1:BB59"/>
  <sheetViews>
    <sheetView zoomScale="90" zoomScaleNormal="90" workbookViewId="0">
      <selection activeCell="Q9" sqref="Q9"/>
    </sheetView>
  </sheetViews>
  <sheetFormatPr defaultRowHeight="13.5"/>
  <cols>
    <col min="1" max="1" width="6.5" customWidth="1"/>
    <col min="2" max="2" width="15.375" customWidth="1"/>
    <col min="3" max="3" width="17.125" customWidth="1"/>
    <col min="4" max="4" width="5.125" bestFit="1" customWidth="1"/>
    <col min="5" max="5" width="19" bestFit="1" customWidth="1"/>
    <col min="6" max="6" width="2.875" customWidth="1"/>
    <col min="7" max="7" width="11" bestFit="1" customWidth="1"/>
    <col min="8" max="8" width="3.25" customWidth="1"/>
    <col min="9" max="9" width="6.5" customWidth="1"/>
    <col min="10" max="10" width="18.625" customWidth="1"/>
    <col min="11" max="11" width="5.125" bestFit="1" customWidth="1"/>
    <col min="12" max="12" width="24.25" customWidth="1"/>
    <col min="14" max="14" width="23.75" bestFit="1" customWidth="1"/>
    <col min="15" max="15" width="19.25" customWidth="1"/>
    <col min="19" max="19" width="18.375" bestFit="1" customWidth="1"/>
    <col min="20" max="20" width="20.5" bestFit="1" customWidth="1"/>
    <col min="21" max="21" width="45" bestFit="1" customWidth="1"/>
    <col min="22" max="42" width="9" customWidth="1"/>
  </cols>
  <sheetData>
    <row r="1" spans="1:54" ht="17.25">
      <c r="A1" t="s">
        <v>14</v>
      </c>
      <c r="G1" s="17" t="s">
        <v>27</v>
      </c>
      <c r="I1" t="s">
        <v>29</v>
      </c>
      <c r="S1" s="9" t="s">
        <v>58</v>
      </c>
      <c r="T1" s="9"/>
      <c r="U1" s="9"/>
      <c r="AP1" s="1"/>
      <c r="AQ1" s="3"/>
      <c r="AR1" s="3"/>
      <c r="AS1" s="3"/>
      <c r="AT1" s="3"/>
      <c r="AU1" s="3"/>
      <c r="AV1" s="3"/>
      <c r="AW1" s="3"/>
      <c r="AX1" s="2"/>
      <c r="AY1" s="2"/>
      <c r="AZ1" s="1"/>
      <c r="BA1" s="1"/>
      <c r="BB1" s="1"/>
    </row>
    <row r="2" spans="1:54" ht="17.25">
      <c r="A2" s="552" t="s">
        <v>28</v>
      </c>
      <c r="B2" s="552"/>
      <c r="C2" s="553"/>
      <c r="D2" s="553"/>
      <c r="E2" s="39" t="e">
        <f>VLOOKUP(C2,$N$13:$P$31,3,0)</f>
        <v>#N/A</v>
      </c>
      <c r="G2" s="5">
        <v>41</v>
      </c>
      <c r="I2" s="10"/>
      <c r="J2" s="10" t="s">
        <v>32</v>
      </c>
      <c r="K2" s="10" t="s">
        <v>34</v>
      </c>
      <c r="L2" s="10" t="s">
        <v>46</v>
      </c>
      <c r="M2" s="10" t="s">
        <v>33</v>
      </c>
      <c r="N2" s="10" t="s">
        <v>35</v>
      </c>
      <c r="O2" s="10" t="s">
        <v>44</v>
      </c>
      <c r="P2" s="10" t="s">
        <v>45</v>
      </c>
      <c r="Q2" s="10" t="s">
        <v>47</v>
      </c>
      <c r="S2" s="14" t="s">
        <v>48</v>
      </c>
      <c r="T2" s="15" t="s">
        <v>147</v>
      </c>
      <c r="U2" s="15" t="s">
        <v>9</v>
      </c>
      <c r="V2" s="1"/>
      <c r="W2" s="1"/>
      <c r="X2" s="1"/>
      <c r="Y2" s="1"/>
      <c r="AA2" s="1"/>
      <c r="AB2" s="1"/>
      <c r="AC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  <c r="AX2" s="2"/>
      <c r="AY2" s="2"/>
      <c r="AZ2" s="1"/>
      <c r="BA2" s="1"/>
      <c r="BB2" s="1"/>
    </row>
    <row r="3" spans="1:54" ht="17.25">
      <c r="A3" s="6" t="s">
        <v>15</v>
      </c>
      <c r="B3" s="6" t="s">
        <v>18</v>
      </c>
      <c r="C3" s="6" t="s">
        <v>16</v>
      </c>
      <c r="D3" s="6" t="s">
        <v>4</v>
      </c>
      <c r="E3" s="6" t="s">
        <v>17</v>
      </c>
      <c r="I3" s="43" t="s">
        <v>30</v>
      </c>
      <c r="J3" s="12">
        <v>45536</v>
      </c>
      <c r="K3" s="40" t="str">
        <f>IF(J3="Blank1","",(TEXT((WEEKDAY(J3,1)),"(AAA)")))</f>
        <v>(日)</v>
      </c>
      <c r="L3" s="8" t="str">
        <f>IF(J3="Blank1","Blank1",((DATESTRING(J3))&amp;"  "&amp;K3))</f>
        <v>令和06年09月01日  (日)</v>
      </c>
      <c r="M3" s="11">
        <v>0.41666666666666669</v>
      </c>
      <c r="N3" s="9" t="s">
        <v>191</v>
      </c>
      <c r="O3" s="9" t="s">
        <v>204</v>
      </c>
      <c r="P3" s="9" t="s">
        <v>189</v>
      </c>
      <c r="Q3" s="11">
        <v>0.39583333333333331</v>
      </c>
      <c r="S3" s="14" t="s">
        <v>49</v>
      </c>
      <c r="T3" s="15" t="s">
        <v>424</v>
      </c>
      <c r="U3" s="15" t="s">
        <v>10</v>
      </c>
      <c r="V3" s="1"/>
      <c r="W3" s="1"/>
      <c r="X3" s="1"/>
      <c r="Y3" s="1"/>
      <c r="AA3" s="1"/>
      <c r="AB3" s="1"/>
      <c r="AC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  <c r="AX3" s="2"/>
      <c r="AY3" s="2"/>
      <c r="AZ3" s="1"/>
      <c r="BA3" s="1"/>
      <c r="BB3" s="1"/>
    </row>
    <row r="4" spans="1:54" ht="17.25">
      <c r="A4" s="7">
        <v>1</v>
      </c>
      <c r="B4" s="9" t="s">
        <v>19</v>
      </c>
      <c r="C4" s="7"/>
      <c r="D4" s="7"/>
      <c r="E4" s="7"/>
      <c r="G4" s="17" t="s">
        <v>100</v>
      </c>
      <c r="I4" s="43" t="s">
        <v>31</v>
      </c>
      <c r="J4" s="12">
        <v>45543</v>
      </c>
      <c r="K4" s="40" t="str">
        <f>IF(J4="Blank2","",(TEXT((WEEKDAY(J4,1)),"(AAA)")))</f>
        <v>(日)</v>
      </c>
      <c r="L4" s="8" t="str">
        <f t="shared" ref="L4:L9" si="0">IF(J4="Blank2","Blank2",((DATESTRING(J4))&amp;"  "&amp;K4))</f>
        <v>令和06年09月08日  (日)</v>
      </c>
      <c r="M4" s="11">
        <v>0.41666666666666669</v>
      </c>
      <c r="N4" s="9" t="s">
        <v>192</v>
      </c>
      <c r="O4" s="9" t="s">
        <v>205</v>
      </c>
      <c r="P4" s="9" t="s">
        <v>194</v>
      </c>
      <c r="Q4" s="11">
        <v>0.39583333333333331</v>
      </c>
      <c r="S4" s="14" t="s">
        <v>50</v>
      </c>
      <c r="T4" s="15" t="s">
        <v>54</v>
      </c>
      <c r="U4" s="15" t="s">
        <v>11</v>
      </c>
      <c r="V4" s="1"/>
      <c r="W4" s="1"/>
      <c r="X4" s="1"/>
      <c r="Y4" s="1"/>
      <c r="AA4" s="1"/>
      <c r="AB4" s="1"/>
      <c r="AC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3"/>
      <c r="AR4" s="3"/>
      <c r="AS4" s="3"/>
      <c r="AT4" s="3"/>
      <c r="AU4" s="3"/>
      <c r="AV4" s="3"/>
      <c r="AW4" s="3"/>
      <c r="AX4" s="2"/>
      <c r="AY4" s="2"/>
      <c r="AZ4" s="1"/>
      <c r="BA4" s="1"/>
      <c r="BB4" s="1"/>
    </row>
    <row r="5" spans="1:54" ht="17.25">
      <c r="A5" s="7">
        <v>2</v>
      </c>
      <c r="B5" s="9" t="s">
        <v>20</v>
      </c>
      <c r="C5" s="7"/>
      <c r="D5" s="7"/>
      <c r="E5" s="7"/>
      <c r="G5" s="16" t="s">
        <v>36</v>
      </c>
      <c r="I5" s="43" t="s">
        <v>190</v>
      </c>
      <c r="J5" s="12">
        <v>45550</v>
      </c>
      <c r="K5" s="40" t="str">
        <f>IF(J5="Blank2","",(TEXT((WEEKDAY(J5,1)),"(AAA)")))</f>
        <v>(日)</v>
      </c>
      <c r="L5" s="8" t="str">
        <f t="shared" si="0"/>
        <v>令和06年09月15日  (日)</v>
      </c>
      <c r="M5" s="11">
        <v>0.41666666666666669</v>
      </c>
      <c r="N5" s="9" t="s">
        <v>193</v>
      </c>
      <c r="O5" s="9" t="s">
        <v>206</v>
      </c>
      <c r="P5" s="11" t="s">
        <v>199</v>
      </c>
      <c r="Q5" s="11">
        <v>0.39583333333333331</v>
      </c>
      <c r="S5" s="14" t="s">
        <v>51</v>
      </c>
      <c r="T5" s="15" t="s">
        <v>12</v>
      </c>
      <c r="U5" s="15" t="s">
        <v>13</v>
      </c>
      <c r="V5" s="1"/>
      <c r="W5" s="1"/>
      <c r="X5" s="1"/>
      <c r="Y5" s="1"/>
      <c r="AA5" s="1"/>
      <c r="AB5" s="1"/>
      <c r="AC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3"/>
      <c r="AR5" s="3"/>
      <c r="AS5" s="3"/>
      <c r="AT5" s="3"/>
      <c r="AU5" s="3"/>
      <c r="AV5" s="3"/>
      <c r="AW5" s="3"/>
      <c r="AX5" s="2"/>
      <c r="AY5" s="2"/>
      <c r="AZ5" s="1"/>
      <c r="BA5" s="1"/>
      <c r="BB5" s="1"/>
    </row>
    <row r="6" spans="1:54" ht="17.25">
      <c r="A6" s="7">
        <v>3</v>
      </c>
      <c r="B6" s="9" t="s">
        <v>19</v>
      </c>
      <c r="C6" s="7"/>
      <c r="D6" s="7"/>
      <c r="E6" s="7"/>
      <c r="G6" s="16" t="s">
        <v>37</v>
      </c>
      <c r="I6" s="43" t="s">
        <v>196</v>
      </c>
      <c r="J6" s="12">
        <v>45557</v>
      </c>
      <c r="K6" s="40" t="s">
        <v>197</v>
      </c>
      <c r="L6" s="8" t="str">
        <f t="shared" si="0"/>
        <v>令和06年09月22日  （日）</v>
      </c>
      <c r="M6" s="11">
        <v>0.4375</v>
      </c>
      <c r="N6" s="9" t="s">
        <v>198</v>
      </c>
      <c r="O6" s="9" t="s">
        <v>207</v>
      </c>
      <c r="P6" s="11" t="s">
        <v>209</v>
      </c>
      <c r="Q6" s="11">
        <v>0.39583333333333298</v>
      </c>
      <c r="S6" s="14" t="s">
        <v>52</v>
      </c>
      <c r="T6" s="15" t="s">
        <v>185</v>
      </c>
      <c r="U6" s="15" t="s">
        <v>425</v>
      </c>
      <c r="V6" s="1"/>
      <c r="W6" s="1"/>
      <c r="X6" s="1"/>
      <c r="Y6" s="1"/>
      <c r="Z6" s="1" t="s">
        <v>55</v>
      </c>
      <c r="AA6" s="1"/>
      <c r="AB6" s="1"/>
      <c r="AC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3"/>
      <c r="AR6" s="1"/>
      <c r="AS6" s="1"/>
      <c r="AT6" s="1"/>
      <c r="AU6" s="1"/>
      <c r="AV6" s="1"/>
      <c r="AW6" s="1"/>
      <c r="AX6" s="2"/>
      <c r="AY6" s="2"/>
      <c r="AZ6" s="1"/>
      <c r="BA6" s="1"/>
      <c r="BB6" s="1"/>
    </row>
    <row r="7" spans="1:54" ht="17.25">
      <c r="A7" s="7">
        <v>4</v>
      </c>
      <c r="B7" s="9" t="s">
        <v>21</v>
      </c>
      <c r="C7" s="7"/>
      <c r="D7" s="7"/>
      <c r="E7" s="7"/>
      <c r="G7" s="16" t="s">
        <v>38</v>
      </c>
      <c r="I7" s="43" t="s">
        <v>210</v>
      </c>
      <c r="J7" s="12">
        <v>45571</v>
      </c>
      <c r="K7" s="40" t="s">
        <v>197</v>
      </c>
      <c r="L7" s="8" t="str">
        <f t="shared" si="0"/>
        <v>令和06年10月06日  （日）</v>
      </c>
      <c r="M7" s="11">
        <v>0.41666666666666669</v>
      </c>
      <c r="N7" s="9" t="s">
        <v>198</v>
      </c>
      <c r="O7" s="9" t="s">
        <v>439</v>
      </c>
      <c r="P7" s="11" t="s">
        <v>195</v>
      </c>
      <c r="Q7" s="11">
        <v>0.39583333333333298</v>
      </c>
      <c r="S7" s="14" t="s">
        <v>391</v>
      </c>
      <c r="T7" s="15" t="s">
        <v>56</v>
      </c>
      <c r="U7" s="15" t="s">
        <v>426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3"/>
      <c r="AR7" s="3"/>
      <c r="AS7" s="3"/>
      <c r="AT7" s="3"/>
      <c r="AU7" s="3"/>
      <c r="AV7" s="3"/>
      <c r="AW7" s="3"/>
      <c r="AX7" s="2"/>
      <c r="AY7" s="2"/>
      <c r="AZ7" s="1"/>
      <c r="BA7" s="1"/>
      <c r="BB7" s="1"/>
    </row>
    <row r="8" spans="1:54" ht="15">
      <c r="A8" s="7">
        <v>5</v>
      </c>
      <c r="B8" s="9" t="s">
        <v>21</v>
      </c>
      <c r="C8" s="7"/>
      <c r="D8" s="7"/>
      <c r="E8" s="7"/>
      <c r="G8" s="16" t="s">
        <v>39</v>
      </c>
      <c r="I8" s="43" t="s">
        <v>403</v>
      </c>
      <c r="J8" s="12">
        <v>45578</v>
      </c>
      <c r="K8" s="40" t="s">
        <v>197</v>
      </c>
      <c r="L8" s="8" t="str">
        <f t="shared" si="0"/>
        <v>令和06年10月13日  （日）</v>
      </c>
      <c r="M8" s="11">
        <v>0.41666666666666669</v>
      </c>
      <c r="N8" s="9" t="s">
        <v>208</v>
      </c>
      <c r="O8" s="9" t="s">
        <v>439</v>
      </c>
      <c r="P8" s="11" t="s">
        <v>195</v>
      </c>
      <c r="Q8" s="11">
        <v>0.39583333333333298</v>
      </c>
      <c r="S8" s="14" t="s">
        <v>57</v>
      </c>
      <c r="T8" s="15"/>
      <c r="U8" s="15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1"/>
      <c r="BA8" s="1"/>
      <c r="BB8" s="1"/>
    </row>
    <row r="9" spans="1:54" ht="17.25">
      <c r="A9" s="7">
        <v>6</v>
      </c>
      <c r="B9" s="9" t="s">
        <v>22</v>
      </c>
      <c r="C9" s="7"/>
      <c r="D9" s="7"/>
      <c r="E9" s="7"/>
      <c r="G9" s="16" t="s">
        <v>40</v>
      </c>
      <c r="I9" s="43" t="s">
        <v>404</v>
      </c>
      <c r="J9" s="12"/>
      <c r="K9" s="40" t="s">
        <v>197</v>
      </c>
      <c r="L9" s="8" t="str">
        <f t="shared" si="0"/>
        <v>明治33年01月00日  （日）</v>
      </c>
      <c r="M9" s="11">
        <v>0.41666666666666669</v>
      </c>
      <c r="N9" s="9" t="s">
        <v>208</v>
      </c>
      <c r="O9" s="9" t="s">
        <v>439</v>
      </c>
      <c r="P9" s="11" t="s">
        <v>195</v>
      </c>
      <c r="Q9" s="11">
        <v>0.39583333333333298</v>
      </c>
      <c r="S9" s="14"/>
      <c r="T9" s="15"/>
      <c r="U9" s="15"/>
      <c r="V9" s="1"/>
      <c r="W9" s="1"/>
      <c r="X9" s="1"/>
      <c r="Y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2"/>
      <c r="AR9" s="3"/>
      <c r="AS9" s="3"/>
      <c r="AT9" s="3"/>
      <c r="AU9" s="3"/>
      <c r="AV9" s="3"/>
      <c r="AW9" s="3"/>
      <c r="AX9" s="3"/>
      <c r="AY9" s="2"/>
      <c r="AZ9" s="1"/>
      <c r="BA9" s="1"/>
      <c r="BB9" s="1"/>
    </row>
    <row r="10" spans="1:54" ht="17.25">
      <c r="A10" s="7">
        <v>7</v>
      </c>
      <c r="B10" s="9" t="s">
        <v>23</v>
      </c>
      <c r="C10" s="7"/>
      <c r="D10" s="7"/>
      <c r="E10" s="7"/>
      <c r="G10" s="16" t="s">
        <v>41</v>
      </c>
      <c r="I10" t="s">
        <v>156</v>
      </c>
      <c r="P10" s="24"/>
      <c r="S10" s="14" t="s">
        <v>53</v>
      </c>
      <c r="T10" s="15" t="s">
        <v>433</v>
      </c>
      <c r="U10" s="15" t="s">
        <v>435</v>
      </c>
      <c r="V10" s="1"/>
      <c r="W10" s="1"/>
      <c r="X10" s="1"/>
      <c r="Y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3"/>
      <c r="AR10" s="3"/>
      <c r="AS10" s="3"/>
      <c r="AT10" s="3"/>
      <c r="AU10" s="3"/>
      <c r="AV10" s="3"/>
      <c r="AW10" s="3"/>
      <c r="AX10" s="3"/>
      <c r="AY10" s="2"/>
      <c r="AZ10" s="1"/>
      <c r="BA10" s="1"/>
      <c r="BB10" s="1"/>
    </row>
    <row r="11" spans="1:54" ht="17.25">
      <c r="A11" s="7">
        <v>8</v>
      </c>
      <c r="B11" s="9" t="s">
        <v>24</v>
      </c>
      <c r="C11" s="7"/>
      <c r="D11" s="7"/>
      <c r="E11" s="7"/>
      <c r="G11" s="16" t="s">
        <v>42</v>
      </c>
      <c r="S11" s="14" t="s">
        <v>161</v>
      </c>
      <c r="T11" s="15" t="s">
        <v>434</v>
      </c>
      <c r="U11" s="15" t="s">
        <v>436</v>
      </c>
      <c r="V11" s="1"/>
      <c r="W11" s="1"/>
      <c r="X11" s="1"/>
      <c r="Y11" s="1"/>
      <c r="AA11" s="1"/>
      <c r="AB11" s="1"/>
      <c r="AC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3"/>
      <c r="AR11" s="3"/>
      <c r="AS11" s="3"/>
      <c r="AT11" s="3"/>
      <c r="AU11" s="3"/>
      <c r="AV11" s="3"/>
      <c r="AW11" s="3"/>
      <c r="AX11" s="3"/>
      <c r="AY11" s="2"/>
      <c r="AZ11" s="1"/>
      <c r="BA11" s="1"/>
      <c r="BB11" s="1"/>
    </row>
    <row r="12" spans="1:54" ht="17.25">
      <c r="A12" s="7">
        <v>9</v>
      </c>
      <c r="B12" s="9" t="s">
        <v>25</v>
      </c>
      <c r="C12" s="7"/>
      <c r="D12" s="7"/>
      <c r="E12" s="7"/>
      <c r="G12" s="16" t="s">
        <v>43</v>
      </c>
      <c r="N12" t="s">
        <v>105</v>
      </c>
      <c r="O12" t="s">
        <v>104</v>
      </c>
      <c r="P12" t="s">
        <v>150</v>
      </c>
      <c r="S12" s="14" t="s">
        <v>91</v>
      </c>
      <c r="T12" s="9"/>
      <c r="U12" s="9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4"/>
      <c r="AQ12" s="4"/>
      <c r="AR12" s="1"/>
      <c r="AS12" s="1"/>
      <c r="AT12" s="1"/>
      <c r="AU12" s="1"/>
      <c r="AV12" s="3"/>
      <c r="AW12" s="3"/>
      <c r="AX12" s="3"/>
      <c r="AY12" s="2"/>
      <c r="AZ12" s="1"/>
      <c r="BA12" s="1"/>
      <c r="BB12" s="1"/>
    </row>
    <row r="13" spans="1:54" ht="17.25">
      <c r="A13" s="7">
        <v>10</v>
      </c>
      <c r="B13" s="9" t="s">
        <v>25</v>
      </c>
      <c r="C13" s="7"/>
      <c r="D13" s="7"/>
      <c r="E13" s="7"/>
      <c r="G13" s="16" t="s">
        <v>101</v>
      </c>
      <c r="M13">
        <v>1</v>
      </c>
      <c r="N13" s="35" t="s">
        <v>173</v>
      </c>
      <c r="O13" t="s">
        <v>174</v>
      </c>
      <c r="P13" t="s">
        <v>151</v>
      </c>
      <c r="R13" s="32"/>
      <c r="S13" s="15"/>
      <c r="T13" s="15"/>
      <c r="U13" s="15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4"/>
      <c r="AP13" s="1"/>
      <c r="AQ13" s="1"/>
      <c r="AR13" s="1"/>
      <c r="AS13" s="1"/>
      <c r="AT13" s="1"/>
      <c r="AU13" s="1"/>
      <c r="AV13" s="1"/>
      <c r="AW13" s="1"/>
      <c r="AX13" s="3"/>
      <c r="AY13" s="2"/>
      <c r="AZ13" s="1"/>
      <c r="BA13" s="1"/>
      <c r="BB13" s="1"/>
    </row>
    <row r="14" spans="1:54" ht="17.25">
      <c r="A14" s="7">
        <v>11</v>
      </c>
      <c r="B14" s="9" t="s">
        <v>24</v>
      </c>
      <c r="C14" s="7"/>
      <c r="D14" s="7"/>
      <c r="E14" s="7"/>
      <c r="G14" s="16" t="s">
        <v>102</v>
      </c>
      <c r="M14">
        <v>2</v>
      </c>
      <c r="N14" s="35" t="s">
        <v>115</v>
      </c>
      <c r="O14" t="s">
        <v>107</v>
      </c>
      <c r="P14" t="s">
        <v>152</v>
      </c>
      <c r="R14" s="32"/>
      <c r="S14" s="15" t="s">
        <v>59</v>
      </c>
      <c r="T14" s="15" t="s">
        <v>427</v>
      </c>
      <c r="U14" s="41" t="s">
        <v>430</v>
      </c>
      <c r="V14" s="1"/>
      <c r="W14" s="1"/>
      <c r="X14" s="1"/>
      <c r="Y14" s="1"/>
      <c r="AA14" s="1"/>
      <c r="AB14" s="1"/>
      <c r="AC14" s="1"/>
      <c r="AE14" s="1"/>
      <c r="AF14" s="1"/>
      <c r="AG14" s="1"/>
      <c r="AH14" s="1"/>
      <c r="AI14" s="4"/>
      <c r="AJ14" s="4"/>
      <c r="AK14" s="4"/>
      <c r="AL14" s="4"/>
      <c r="AM14" s="4"/>
      <c r="AN14" s="4"/>
      <c r="AO14" s="1"/>
      <c r="AP14" s="1"/>
      <c r="AQ14" s="3"/>
      <c r="AR14" s="1"/>
      <c r="AS14" s="1"/>
      <c r="AT14" s="1"/>
      <c r="AU14" s="1"/>
      <c r="AV14" s="1"/>
      <c r="AW14" s="1"/>
      <c r="AX14" s="3"/>
      <c r="AY14" s="2"/>
      <c r="AZ14" s="1"/>
      <c r="BA14" s="1"/>
      <c r="BB14" s="1"/>
    </row>
    <row r="15" spans="1:54" ht="15">
      <c r="A15" s="7">
        <v>12</v>
      </c>
      <c r="B15" s="9" t="s">
        <v>26</v>
      </c>
      <c r="C15" s="7"/>
      <c r="D15" s="7"/>
      <c r="E15" s="7"/>
      <c r="G15" s="16" t="s">
        <v>103</v>
      </c>
      <c r="M15">
        <v>3</v>
      </c>
      <c r="N15" s="35" t="s">
        <v>116</v>
      </c>
      <c r="O15" t="s">
        <v>114</v>
      </c>
      <c r="P15" t="s">
        <v>405</v>
      </c>
      <c r="R15" s="32"/>
      <c r="S15" s="15" t="s">
        <v>60</v>
      </c>
      <c r="T15" s="15" t="s">
        <v>428</v>
      </c>
      <c r="U15" s="41" t="s">
        <v>431</v>
      </c>
      <c r="V15" s="1"/>
      <c r="W15" s="1"/>
      <c r="X15" s="1"/>
      <c r="Y15" s="1"/>
      <c r="AA15" s="1"/>
      <c r="AB15" s="1"/>
      <c r="AC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2"/>
      <c r="AZ15" s="1"/>
      <c r="BA15" s="1"/>
      <c r="BB15" s="1"/>
    </row>
    <row r="16" spans="1:54" ht="17.25">
      <c r="A16" s="7">
        <v>13</v>
      </c>
      <c r="B16" s="7"/>
      <c r="C16" s="7"/>
      <c r="D16" s="7"/>
      <c r="E16" s="7"/>
      <c r="M16">
        <v>4</v>
      </c>
      <c r="N16" s="35" t="s">
        <v>117</v>
      </c>
      <c r="O16" t="s">
        <v>113</v>
      </c>
      <c r="P16" t="s">
        <v>406</v>
      </c>
      <c r="R16" s="32"/>
      <c r="S16" s="15" t="s">
        <v>61</v>
      </c>
      <c r="T16" s="15" t="s">
        <v>429</v>
      </c>
      <c r="U16" s="41" t="s">
        <v>432</v>
      </c>
      <c r="V16" s="1"/>
      <c r="W16" s="1"/>
      <c r="X16" s="1"/>
      <c r="Y16" s="1"/>
      <c r="Z16" s="4"/>
      <c r="AA16" s="4"/>
      <c r="AB16" s="4"/>
      <c r="AC16" s="4"/>
      <c r="AD16" s="4"/>
      <c r="AE16" s="4"/>
      <c r="AF16" s="4"/>
      <c r="AG16" s="4"/>
      <c r="AH16" s="4"/>
      <c r="AI16" s="1"/>
      <c r="AJ16" s="1"/>
      <c r="AK16" s="1"/>
      <c r="AL16" s="1"/>
      <c r="AM16" s="1"/>
      <c r="AN16" s="1"/>
      <c r="AO16" s="1"/>
      <c r="AP16" s="1"/>
      <c r="AQ16" s="3"/>
      <c r="AR16" s="3"/>
      <c r="AS16" s="3"/>
      <c r="AT16" s="3"/>
      <c r="AU16" s="3"/>
      <c r="AV16" s="3"/>
      <c r="AW16" s="3"/>
      <c r="AX16" s="3"/>
      <c r="AY16" s="2"/>
      <c r="AZ16" s="1"/>
      <c r="BA16" s="1"/>
      <c r="BB16" s="1"/>
    </row>
    <row r="17" spans="1:54" ht="17.25">
      <c r="A17" s="7">
        <v>14</v>
      </c>
      <c r="B17" s="7"/>
      <c r="C17" s="7"/>
      <c r="D17" s="7"/>
      <c r="E17" s="7"/>
      <c r="G17" s="17" t="s">
        <v>145</v>
      </c>
      <c r="M17">
        <v>5</v>
      </c>
      <c r="N17" s="35" t="s">
        <v>118</v>
      </c>
      <c r="O17" t="s">
        <v>112</v>
      </c>
      <c r="P17" t="s">
        <v>153</v>
      </c>
      <c r="R17" s="32"/>
      <c r="S17" s="15"/>
      <c r="T17" s="15"/>
      <c r="U17" s="9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3"/>
      <c r="AR17" s="3"/>
      <c r="AS17" s="3"/>
      <c r="AT17" s="3"/>
      <c r="AU17" s="3"/>
      <c r="AV17" s="3"/>
      <c r="AW17" s="3"/>
      <c r="AX17" s="1"/>
      <c r="AY17" s="2"/>
      <c r="AZ17" s="1"/>
      <c r="BA17" s="1"/>
      <c r="BB17" s="1"/>
    </row>
    <row r="18" spans="1:54" ht="15">
      <c r="A18" s="7">
        <v>15</v>
      </c>
      <c r="B18" s="7"/>
      <c r="C18" s="7"/>
      <c r="D18" s="7"/>
      <c r="E18" s="7"/>
      <c r="G18" s="5" t="s">
        <v>325</v>
      </c>
      <c r="M18">
        <v>6</v>
      </c>
      <c r="N18" s="35" t="s">
        <v>162</v>
      </c>
      <c r="O18" t="s">
        <v>157</v>
      </c>
      <c r="P18" t="s">
        <v>407</v>
      </c>
      <c r="R18" s="32"/>
      <c r="S18" s="15" t="s">
        <v>392</v>
      </c>
      <c r="T18" s="15"/>
      <c r="U18" s="9"/>
      <c r="V18" s="1"/>
      <c r="W18" s="1"/>
      <c r="X18" s="13"/>
      <c r="Z18" s="1" t="s">
        <v>67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2"/>
      <c r="AZ18" s="1"/>
      <c r="BA18" s="1"/>
      <c r="BB18" s="1"/>
    </row>
    <row r="19" spans="1:54" ht="17.25">
      <c r="A19" s="7">
        <v>16</v>
      </c>
      <c r="B19" s="7"/>
      <c r="C19" s="7"/>
      <c r="D19" s="7"/>
      <c r="E19" s="7"/>
      <c r="M19">
        <v>7</v>
      </c>
      <c r="N19" s="35" t="s">
        <v>437</v>
      </c>
      <c r="O19" t="s">
        <v>438</v>
      </c>
      <c r="P19" t="s">
        <v>203</v>
      </c>
      <c r="R19" s="32"/>
      <c r="S19" s="15" t="s">
        <v>62</v>
      </c>
      <c r="T19" s="15"/>
      <c r="U19" s="9"/>
      <c r="V19" s="1"/>
      <c r="W19" s="1"/>
      <c r="X19" s="13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3"/>
      <c r="AR19" s="3"/>
      <c r="AS19" s="3"/>
      <c r="AT19" s="3"/>
      <c r="AU19" s="3"/>
      <c r="AV19" s="3"/>
      <c r="AW19" s="3"/>
      <c r="AX19" s="3"/>
      <c r="AY19" s="2"/>
      <c r="AZ19" s="1"/>
      <c r="BA19" s="1"/>
      <c r="BB19" s="1"/>
    </row>
    <row r="20" spans="1:54" ht="17.25">
      <c r="A20" s="7">
        <v>17</v>
      </c>
      <c r="B20" s="7"/>
      <c r="C20" s="7"/>
      <c r="D20" s="7"/>
      <c r="E20" s="7"/>
      <c r="M20">
        <v>8</v>
      </c>
      <c r="N20" s="35" t="s">
        <v>119</v>
      </c>
      <c r="O20" t="s">
        <v>108</v>
      </c>
      <c r="P20" t="s">
        <v>201</v>
      </c>
      <c r="R20" s="32"/>
      <c r="S20" s="15" t="s">
        <v>63</v>
      </c>
      <c r="T20" s="15"/>
      <c r="U20" s="9"/>
      <c r="V20" s="1"/>
      <c r="W20" s="1"/>
      <c r="X20" s="13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3"/>
      <c r="AR20" s="3"/>
      <c r="AS20" s="3"/>
      <c r="AT20" s="3"/>
      <c r="AU20" s="3"/>
      <c r="AV20" s="3"/>
      <c r="AW20" s="3"/>
      <c r="AX20" s="3"/>
      <c r="AY20" s="2"/>
      <c r="AZ20" s="1"/>
      <c r="BA20" s="1"/>
      <c r="BB20" s="1"/>
    </row>
    <row r="21" spans="1:54" ht="17.25">
      <c r="A21" s="7">
        <v>18</v>
      </c>
      <c r="B21" s="7"/>
      <c r="C21" s="7"/>
      <c r="D21" s="7"/>
      <c r="E21" s="7"/>
      <c r="M21">
        <v>9</v>
      </c>
      <c r="N21" s="35" t="s">
        <v>120</v>
      </c>
      <c r="O21" t="s">
        <v>111</v>
      </c>
      <c r="P21" t="s">
        <v>202</v>
      </c>
      <c r="R21" s="32"/>
      <c r="S21" s="15" t="s">
        <v>64</v>
      </c>
      <c r="T21" s="15"/>
      <c r="U21" s="9"/>
      <c r="V21" s="1"/>
      <c r="W21" s="1"/>
      <c r="X21" s="13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3"/>
      <c r="AW21" s="3"/>
      <c r="AX21" s="3"/>
      <c r="AY21" s="2"/>
      <c r="AZ21" s="1"/>
      <c r="BA21" s="1"/>
      <c r="BB21" s="1"/>
    </row>
    <row r="22" spans="1:54" ht="17.25">
      <c r="A22" s="7">
        <v>19</v>
      </c>
      <c r="B22" s="7"/>
      <c r="C22" s="7"/>
      <c r="D22" s="7"/>
      <c r="E22" s="7"/>
      <c r="M22">
        <v>10</v>
      </c>
      <c r="N22" s="35" t="s">
        <v>121</v>
      </c>
      <c r="O22" t="s">
        <v>106</v>
      </c>
      <c r="P22" t="s">
        <v>160</v>
      </c>
      <c r="R22" s="32"/>
      <c r="S22" s="15" t="s">
        <v>65</v>
      </c>
      <c r="T22" s="9" t="s">
        <v>93</v>
      </c>
      <c r="U22" s="9"/>
      <c r="V22" s="1"/>
      <c r="W22" s="1"/>
      <c r="X22" s="13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3"/>
      <c r="AR22" s="3"/>
      <c r="AS22" s="3"/>
      <c r="AT22" s="3"/>
      <c r="AU22" s="3"/>
      <c r="AV22" s="1"/>
      <c r="AW22" s="1"/>
      <c r="AX22" s="3"/>
      <c r="AY22" s="2"/>
      <c r="AZ22" s="1"/>
      <c r="BA22" s="1"/>
      <c r="BB22" s="1"/>
    </row>
    <row r="23" spans="1:54" ht="17.25">
      <c r="A23" s="7">
        <v>20</v>
      </c>
      <c r="B23" s="7"/>
      <c r="C23" s="7"/>
      <c r="D23" s="7"/>
      <c r="E23" s="7"/>
      <c r="M23">
        <v>11</v>
      </c>
      <c r="N23" s="35" t="s">
        <v>158</v>
      </c>
      <c r="O23" t="s">
        <v>159</v>
      </c>
      <c r="P23" t="s">
        <v>154</v>
      </c>
      <c r="R23" s="32"/>
      <c r="S23" s="15" t="s">
        <v>66</v>
      </c>
      <c r="T23" s="9" t="s">
        <v>93</v>
      </c>
      <c r="U23" s="9"/>
      <c r="V23" s="1"/>
      <c r="W23" s="1"/>
      <c r="X23" s="13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3"/>
      <c r="AR23" s="3"/>
      <c r="AS23" s="3"/>
      <c r="AT23" s="3"/>
      <c r="AU23" s="3"/>
      <c r="AV23" s="1"/>
      <c r="AW23" s="1"/>
      <c r="AX23" s="3"/>
      <c r="AY23" s="2"/>
      <c r="AZ23" s="1"/>
      <c r="BA23" s="1"/>
      <c r="BB23" s="1"/>
    </row>
    <row r="24" spans="1:54" ht="17.25">
      <c r="A24" s="7">
        <v>21</v>
      </c>
      <c r="B24" s="7"/>
      <c r="C24" s="7"/>
      <c r="D24" s="7"/>
      <c r="E24" s="7"/>
      <c r="M24">
        <v>12</v>
      </c>
      <c r="N24" s="35" t="s">
        <v>122</v>
      </c>
      <c r="O24" t="s">
        <v>109</v>
      </c>
      <c r="P24" t="s">
        <v>180</v>
      </c>
      <c r="R24" s="32"/>
      <c r="S24" s="15" t="s">
        <v>393</v>
      </c>
      <c r="T24" s="15"/>
      <c r="U24" s="9"/>
      <c r="V24" s="1"/>
      <c r="W24" s="1"/>
      <c r="X24" s="13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3"/>
      <c r="AR24" s="3"/>
      <c r="AS24" s="3"/>
      <c r="AT24" s="3"/>
      <c r="AU24" s="3"/>
      <c r="AV24" s="3"/>
      <c r="AW24" s="3"/>
      <c r="AX24" s="3"/>
      <c r="AY24" s="2"/>
      <c r="AZ24" s="1"/>
      <c r="BA24" s="1"/>
      <c r="BB24" s="1"/>
    </row>
    <row r="25" spans="1:54" ht="17.25">
      <c r="A25" s="7">
        <v>22</v>
      </c>
      <c r="B25" s="7"/>
      <c r="C25" s="7"/>
      <c r="D25" s="7"/>
      <c r="E25" s="7"/>
      <c r="M25">
        <v>13</v>
      </c>
      <c r="N25" s="35" t="s">
        <v>123</v>
      </c>
      <c r="O25" t="s">
        <v>110</v>
      </c>
      <c r="P25" t="s">
        <v>155</v>
      </c>
      <c r="R25" s="32"/>
      <c r="S25" s="15" t="s">
        <v>163</v>
      </c>
      <c r="T25" s="9"/>
      <c r="U25" s="9"/>
      <c r="V25" s="1"/>
      <c r="W25" s="1"/>
      <c r="X25" s="13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3"/>
      <c r="AR25" s="3"/>
      <c r="AS25" s="3"/>
      <c r="AT25" s="3"/>
      <c r="AU25" s="3"/>
      <c r="AV25" s="3"/>
      <c r="AW25" s="3"/>
      <c r="AX25" s="2"/>
      <c r="AY25" s="2"/>
      <c r="AZ25" s="1"/>
      <c r="BA25" s="1"/>
      <c r="BB25" s="1"/>
    </row>
    <row r="26" spans="1:54" ht="17.25">
      <c r="A26" t="s">
        <v>146</v>
      </c>
      <c r="M26">
        <v>14</v>
      </c>
      <c r="N26" s="5" t="s">
        <v>175</v>
      </c>
      <c r="O26" t="s">
        <v>177</v>
      </c>
      <c r="P26" t="s">
        <v>181</v>
      </c>
      <c r="R26" s="32"/>
      <c r="S26" s="15" t="s">
        <v>164</v>
      </c>
      <c r="T26" s="9"/>
      <c r="U26" s="9"/>
      <c r="V26" s="1"/>
      <c r="W26" s="1"/>
      <c r="X26" s="13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3"/>
      <c r="AR26" s="3"/>
      <c r="AS26" s="3"/>
      <c r="AT26" s="3"/>
      <c r="AU26" s="3"/>
      <c r="AV26" s="3"/>
      <c r="AW26" s="3"/>
      <c r="AX26" s="3"/>
      <c r="AY26" s="2"/>
      <c r="AZ26" s="1"/>
      <c r="BA26" s="1"/>
      <c r="BB26" s="1"/>
    </row>
    <row r="27" spans="1:54">
      <c r="M27">
        <v>15</v>
      </c>
      <c r="N27" s="35" t="s">
        <v>176</v>
      </c>
      <c r="O27" t="s">
        <v>178</v>
      </c>
      <c r="P27" t="s">
        <v>179</v>
      </c>
      <c r="R27" s="32"/>
      <c r="S27" s="15" t="s">
        <v>165</v>
      </c>
      <c r="T27" s="9"/>
      <c r="U27" s="9"/>
      <c r="V27" s="1"/>
      <c r="W27" s="1"/>
      <c r="X27" s="13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54">
      <c r="N28" s="33" t="s">
        <v>182</v>
      </c>
      <c r="O28" t="s">
        <v>183</v>
      </c>
      <c r="R28" s="34"/>
      <c r="S28" s="15" t="s">
        <v>166</v>
      </c>
      <c r="T28" s="15"/>
      <c r="U28" s="9"/>
      <c r="V28" s="1"/>
      <c r="W28" s="1"/>
      <c r="X28" s="1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54">
      <c r="N29" s="33"/>
      <c r="R29" s="34"/>
      <c r="S29" s="15" t="s">
        <v>167</v>
      </c>
      <c r="T29" s="15"/>
      <c r="U29" s="9"/>
      <c r="V29" s="1"/>
      <c r="W29" s="1"/>
      <c r="X29" s="13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54">
      <c r="N30" s="33"/>
      <c r="S30" s="15" t="s">
        <v>168</v>
      </c>
      <c r="T30" s="15"/>
      <c r="U30" s="9"/>
      <c r="V30" s="1"/>
      <c r="W30" s="1"/>
      <c r="X30" s="13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54">
      <c r="M31" t="s">
        <v>125</v>
      </c>
      <c r="S31" s="15" t="s">
        <v>169</v>
      </c>
      <c r="T31" s="15" t="s">
        <v>93</v>
      </c>
      <c r="U31" s="9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54">
      <c r="N32" t="s">
        <v>184</v>
      </c>
      <c r="S32" s="15" t="s">
        <v>170</v>
      </c>
      <c r="T32" s="15" t="s">
        <v>93</v>
      </c>
      <c r="U32" s="9"/>
      <c r="V32" s="1"/>
      <c r="W32" s="1"/>
      <c r="X32" s="13"/>
      <c r="Z32" s="1"/>
      <c r="AA32" s="1"/>
      <c r="AB32" s="1"/>
      <c r="AC32" s="1"/>
      <c r="AD32" s="1"/>
      <c r="AE32" s="1"/>
      <c r="AF32" s="1"/>
    </row>
    <row r="33" spans="14:32">
      <c r="S33" s="15" t="s">
        <v>171</v>
      </c>
      <c r="T33" s="15"/>
      <c r="U33" s="9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4:32">
      <c r="N34" s="33"/>
      <c r="S34" s="15" t="s">
        <v>394</v>
      </c>
      <c r="T34" s="41"/>
      <c r="U34" s="9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4:32">
      <c r="S35" s="15" t="s">
        <v>68</v>
      </c>
      <c r="T35" s="41"/>
      <c r="U35" s="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4:32">
      <c r="S36" s="15" t="s">
        <v>69</v>
      </c>
      <c r="T36" s="41"/>
      <c r="U36" s="9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4:32">
      <c r="S37" s="15" t="s">
        <v>70</v>
      </c>
      <c r="T37" s="41"/>
      <c r="U37" s="9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4:32">
      <c r="S38" s="15" t="s">
        <v>71</v>
      </c>
      <c r="T38" s="41"/>
      <c r="U38" s="9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4:32">
      <c r="S39" s="15" t="s">
        <v>72</v>
      </c>
      <c r="T39" s="41"/>
      <c r="U39" s="9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4:32">
      <c r="S40" s="15" t="s">
        <v>73</v>
      </c>
      <c r="T40" s="41"/>
      <c r="U40" s="9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4:32">
      <c r="S41" s="15" t="s">
        <v>74</v>
      </c>
      <c r="T41" s="41" t="s">
        <v>93</v>
      </c>
      <c r="U41" s="9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4:32">
      <c r="S42" s="15" t="s">
        <v>75</v>
      </c>
      <c r="T42" s="41" t="s">
        <v>93</v>
      </c>
      <c r="U42" s="9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4:32">
      <c r="S43" s="15" t="s">
        <v>76</v>
      </c>
      <c r="T43" s="41" t="s">
        <v>93</v>
      </c>
      <c r="U43" s="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4:32">
      <c r="S44" s="15" t="s">
        <v>77</v>
      </c>
      <c r="T44" s="41"/>
      <c r="U44" s="9"/>
      <c r="V44" s="1"/>
      <c r="W44" s="1"/>
      <c r="X44" s="13"/>
      <c r="Z44" s="1"/>
      <c r="AA44" s="1"/>
      <c r="AB44" s="1"/>
      <c r="AC44" s="1"/>
      <c r="AD44" s="1"/>
      <c r="AE44" s="1"/>
      <c r="AF44" s="1"/>
    </row>
    <row r="45" spans="14:32">
      <c r="S45" s="15" t="s">
        <v>78</v>
      </c>
      <c r="T45" s="41"/>
      <c r="U45" s="9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4:32">
      <c r="S46" s="15" t="s">
        <v>79</v>
      </c>
      <c r="T46" s="15" t="s">
        <v>93</v>
      </c>
      <c r="U46" s="9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4:32">
      <c r="S47" s="15" t="s">
        <v>80</v>
      </c>
      <c r="T47" s="15" t="s">
        <v>93</v>
      </c>
      <c r="U47" s="9"/>
      <c r="V47" s="1"/>
      <c r="W47" s="1"/>
      <c r="X47" s="13"/>
      <c r="Z47" s="1"/>
      <c r="AA47" s="1"/>
      <c r="AB47" s="1"/>
      <c r="AC47" s="1"/>
      <c r="AD47" s="1"/>
      <c r="AE47" s="1"/>
      <c r="AF47" s="1"/>
    </row>
    <row r="48" spans="14:32">
      <c r="S48" s="15" t="s">
        <v>81</v>
      </c>
      <c r="T48" s="15" t="s">
        <v>93</v>
      </c>
      <c r="U48" s="9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9:32">
      <c r="S49" s="15" t="s">
        <v>397</v>
      </c>
      <c r="T49" s="15" t="s">
        <v>186</v>
      </c>
      <c r="U49" s="9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9:32">
      <c r="S50" s="15" t="s">
        <v>82</v>
      </c>
      <c r="T50" s="15" t="s">
        <v>92</v>
      </c>
      <c r="U50" s="9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9:32">
      <c r="S51" s="15" t="s">
        <v>83</v>
      </c>
      <c r="T51" s="15" t="s">
        <v>94</v>
      </c>
      <c r="U51" s="9"/>
      <c r="V51" s="1"/>
      <c r="W51" s="1"/>
      <c r="X51" s="1"/>
      <c r="Y51" s="1"/>
      <c r="AA51" s="1"/>
      <c r="AB51" s="1"/>
      <c r="AC51" s="1"/>
      <c r="AD51" s="1"/>
      <c r="AE51" s="1"/>
      <c r="AF51" s="1"/>
    </row>
    <row r="52" spans="19:32">
      <c r="S52" s="15" t="s">
        <v>84</v>
      </c>
      <c r="T52" s="15" t="s">
        <v>95</v>
      </c>
      <c r="U52" s="9"/>
    </row>
    <row r="53" spans="19:32">
      <c r="S53" s="15" t="s">
        <v>85</v>
      </c>
      <c r="T53" s="15" t="s">
        <v>172</v>
      </c>
      <c r="U53" s="9"/>
    </row>
    <row r="54" spans="19:32">
      <c r="S54" s="15" t="s">
        <v>86</v>
      </c>
      <c r="T54" s="15" t="s">
        <v>96</v>
      </c>
      <c r="U54" s="9"/>
    </row>
    <row r="55" spans="19:32">
      <c r="S55" s="15" t="s">
        <v>87</v>
      </c>
      <c r="T55" s="15" t="s">
        <v>97</v>
      </c>
      <c r="U55" s="9"/>
    </row>
    <row r="56" spans="19:32">
      <c r="S56" s="15" t="s">
        <v>88</v>
      </c>
      <c r="T56" s="15" t="s">
        <v>98</v>
      </c>
      <c r="U56" s="9"/>
    </row>
    <row r="57" spans="19:32">
      <c r="S57" s="15" t="s">
        <v>89</v>
      </c>
      <c r="T57" s="15" t="s">
        <v>99</v>
      </c>
      <c r="U57" s="9"/>
    </row>
    <row r="58" spans="19:32">
      <c r="S58" s="15" t="s">
        <v>90</v>
      </c>
      <c r="T58" s="15"/>
      <c r="U58" s="9"/>
    </row>
    <row r="59" spans="19:32">
      <c r="S59" s="18" t="s">
        <v>124</v>
      </c>
    </row>
  </sheetData>
  <mergeCells count="2">
    <mergeCell ref="A2:B2"/>
    <mergeCell ref="C2:D2"/>
  </mergeCells>
  <phoneticPr fontId="2"/>
  <dataValidations count="1">
    <dataValidation type="list" allowBlank="1" showInputMessage="1" showErrorMessage="1" sqref="C2:D2" xr:uid="{21028A77-ACD9-4756-8F16-98B1639D8977}">
      <formula1>$N$13:$N$32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A3BA-264D-4B4A-97DC-99DAF324BB65}">
  <dimension ref="A1:F71"/>
  <sheetViews>
    <sheetView workbookViewId="0">
      <selection activeCell="B61" sqref="B61"/>
    </sheetView>
  </sheetViews>
  <sheetFormatPr defaultRowHeight="13.5"/>
  <cols>
    <col min="1" max="1" width="11.375" customWidth="1"/>
    <col min="5" max="5" width="13.75" customWidth="1"/>
  </cols>
  <sheetData>
    <row r="1" spans="1:6">
      <c r="A1" t="s">
        <v>148</v>
      </c>
    </row>
    <row r="2" spans="1:6">
      <c r="A2" s="10" t="s">
        <v>7</v>
      </c>
      <c r="B2" s="23">
        <v>0.41666666666666669</v>
      </c>
    </row>
    <row r="3" spans="1:6">
      <c r="A3" s="10" t="s">
        <v>126</v>
      </c>
      <c r="B3" s="23">
        <v>0.38194444444444442</v>
      </c>
    </row>
    <row r="4" spans="1:6">
      <c r="B4" s="24"/>
    </row>
    <row r="5" spans="1:6">
      <c r="A5" s="10" t="s">
        <v>127</v>
      </c>
      <c r="B5" s="25" t="s">
        <v>128</v>
      </c>
      <c r="C5" s="25" t="s">
        <v>129</v>
      </c>
      <c r="D5" s="25" t="s">
        <v>130</v>
      </c>
      <c r="E5" s="554" t="s">
        <v>131</v>
      </c>
    </row>
    <row r="6" spans="1:6">
      <c r="A6" s="10" t="s">
        <v>132</v>
      </c>
      <c r="B6" s="26">
        <v>50</v>
      </c>
      <c r="C6" s="26">
        <v>45</v>
      </c>
      <c r="D6" s="26">
        <v>40</v>
      </c>
      <c r="E6" s="555"/>
    </row>
    <row r="7" spans="1:6">
      <c r="A7" s="10" t="s">
        <v>36</v>
      </c>
      <c r="B7" s="27">
        <f>B2</f>
        <v>0.41666666666666669</v>
      </c>
      <c r="C7" s="27">
        <f>B2</f>
        <v>0.41666666666666669</v>
      </c>
      <c r="D7" s="27">
        <f>B2</f>
        <v>0.41666666666666669</v>
      </c>
      <c r="E7" s="28"/>
    </row>
    <row r="8" spans="1:6">
      <c r="A8" s="10" t="s">
        <v>37</v>
      </c>
      <c r="B8" s="27">
        <f>IF(E8="",(SUM(B7,(TIME(0,$B$6,0)))),(SUM(B7,(TIME(0,E8,0)))))</f>
        <v>0.4513888888888889</v>
      </c>
      <c r="C8" s="27">
        <f>IF(E8="",(SUM(C7,(TIME(0,$C$6,0)))),(SUM(C7,(TIME(0,E8,0)))))</f>
        <v>0.44791666666666669</v>
      </c>
      <c r="D8" s="27">
        <f>IF(E8="",(SUM(D7,(TIME(0,$D$6,0)))),(SUM(D7,(TIME(0,E8,0)))))</f>
        <v>0.44444444444444448</v>
      </c>
      <c r="E8" s="28"/>
    </row>
    <row r="9" spans="1:6">
      <c r="A9" s="10" t="s">
        <v>38</v>
      </c>
      <c r="B9" s="27">
        <f t="shared" ref="B9:B19" si="0">IF(E9="",(SUM(B8,(TIME(0,$B$6,0)))),(SUM(B8,(TIME(0,E9,0)))))</f>
        <v>0.4861111111111111</v>
      </c>
      <c r="C9" s="27">
        <f t="shared" ref="C9:C19" si="1">IF(E9="",(SUM(C8,(TIME(0,$C$6,0)))),(SUM(C8,(TIME(0,E9,0)))))</f>
        <v>0.47916666666666669</v>
      </c>
      <c r="D9" s="27">
        <f t="shared" ref="D9:D19" si="2">IF(E9="",(SUM(D8,(TIME(0,$D$6,0)))),(SUM(D8,(TIME(0,E9,0)))))</f>
        <v>0.47222222222222227</v>
      </c>
      <c r="E9" s="28"/>
    </row>
    <row r="10" spans="1:6">
      <c r="A10" s="10" t="s">
        <v>39</v>
      </c>
      <c r="B10" s="27">
        <f t="shared" si="0"/>
        <v>0.52083333333333337</v>
      </c>
      <c r="C10" s="27">
        <f t="shared" si="1"/>
        <v>0.51041666666666674</v>
      </c>
      <c r="D10" s="27">
        <f t="shared" si="2"/>
        <v>0.5</v>
      </c>
      <c r="E10" s="28"/>
    </row>
    <row r="11" spans="1:6">
      <c r="A11" s="10" t="s">
        <v>40</v>
      </c>
      <c r="B11" s="27">
        <f t="shared" si="0"/>
        <v>0.55555555555555558</v>
      </c>
      <c r="C11" s="27">
        <f t="shared" si="1"/>
        <v>0.54166666666666674</v>
      </c>
      <c r="D11" s="27">
        <f t="shared" si="2"/>
        <v>0.52777777777777779</v>
      </c>
      <c r="E11" s="28"/>
    </row>
    <row r="12" spans="1:6">
      <c r="A12" s="10" t="s">
        <v>41</v>
      </c>
      <c r="B12" s="27">
        <f t="shared" si="0"/>
        <v>0.59027777777777779</v>
      </c>
      <c r="C12" s="27">
        <f t="shared" si="1"/>
        <v>0.57291666666666674</v>
      </c>
      <c r="D12" s="27">
        <v>0.625</v>
      </c>
      <c r="E12" s="28"/>
    </row>
    <row r="13" spans="1:6">
      <c r="A13" s="10" t="s">
        <v>42</v>
      </c>
      <c r="B13" s="27">
        <f t="shared" si="0"/>
        <v>0.625</v>
      </c>
      <c r="C13" s="27">
        <f t="shared" si="1"/>
        <v>0.60416666666666674</v>
      </c>
      <c r="D13" s="27">
        <f t="shared" si="2"/>
        <v>0.65277777777777779</v>
      </c>
      <c r="E13" s="28"/>
    </row>
    <row r="14" spans="1:6">
      <c r="A14" s="10" t="s">
        <v>43</v>
      </c>
      <c r="B14" s="27">
        <f t="shared" si="0"/>
        <v>0.65972222222222221</v>
      </c>
      <c r="C14" s="27">
        <f t="shared" si="1"/>
        <v>0.63541666666666674</v>
      </c>
      <c r="D14" s="27">
        <f t="shared" si="2"/>
        <v>0.68055555555555558</v>
      </c>
      <c r="E14" s="28"/>
      <c r="F14" t="s">
        <v>143</v>
      </c>
    </row>
    <row r="15" spans="1:6">
      <c r="A15" s="10" t="s">
        <v>101</v>
      </c>
      <c r="B15" s="29">
        <f t="shared" si="0"/>
        <v>0.69444444444444442</v>
      </c>
      <c r="C15" s="27">
        <f t="shared" si="1"/>
        <v>0.66666666666666674</v>
      </c>
      <c r="D15" s="27">
        <f t="shared" si="2"/>
        <v>0.70833333333333337</v>
      </c>
      <c r="E15" s="28"/>
      <c r="F15" t="s">
        <v>144</v>
      </c>
    </row>
    <row r="16" spans="1:6">
      <c r="A16" s="10" t="s">
        <v>102</v>
      </c>
      <c r="B16" s="29">
        <f t="shared" si="0"/>
        <v>0.72916666666666663</v>
      </c>
      <c r="C16" s="29">
        <f t="shared" si="1"/>
        <v>0.69791666666666674</v>
      </c>
      <c r="D16" s="27">
        <f t="shared" si="2"/>
        <v>0.73611111111111116</v>
      </c>
      <c r="E16" s="28"/>
    </row>
    <row r="17" spans="1:5">
      <c r="A17" s="10" t="s">
        <v>133</v>
      </c>
      <c r="B17" s="29">
        <f t="shared" si="0"/>
        <v>0.76388888888888884</v>
      </c>
      <c r="C17" s="29">
        <f t="shared" si="1"/>
        <v>0.72916666666666674</v>
      </c>
      <c r="D17" s="29">
        <f t="shared" si="2"/>
        <v>0.76388888888888895</v>
      </c>
      <c r="E17" s="28"/>
    </row>
    <row r="18" spans="1:5">
      <c r="A18" s="10" t="s">
        <v>134</v>
      </c>
      <c r="B18" s="29">
        <f t="shared" si="0"/>
        <v>0.79861111111111105</v>
      </c>
      <c r="C18" s="29">
        <f t="shared" si="1"/>
        <v>0.76041666666666674</v>
      </c>
      <c r="D18" s="29">
        <f t="shared" si="2"/>
        <v>0.79166666666666674</v>
      </c>
      <c r="E18" s="28"/>
    </row>
    <row r="19" spans="1:5">
      <c r="A19" s="10" t="s">
        <v>135</v>
      </c>
      <c r="B19" s="29">
        <f t="shared" si="0"/>
        <v>0.83333333333333326</v>
      </c>
      <c r="C19" s="29">
        <f t="shared" si="1"/>
        <v>0.79166666666666674</v>
      </c>
      <c r="D19" s="29">
        <f t="shared" si="2"/>
        <v>0.81944444444444453</v>
      </c>
      <c r="E19" s="28"/>
    </row>
    <row r="20" spans="1:5">
      <c r="A20" s="10" t="s">
        <v>136</v>
      </c>
      <c r="B20" s="28" t="s">
        <v>137</v>
      </c>
      <c r="C20" s="28" t="s">
        <v>138</v>
      </c>
      <c r="D20" s="28" t="s">
        <v>139</v>
      </c>
      <c r="E20" s="28"/>
    </row>
    <row r="21" spans="1:5">
      <c r="B21" s="5"/>
      <c r="C21" t="s">
        <v>140</v>
      </c>
    </row>
    <row r="22" spans="1:5">
      <c r="B22" s="30"/>
      <c r="C22" t="s">
        <v>141</v>
      </c>
    </row>
    <row r="23" spans="1:5">
      <c r="B23" s="31"/>
      <c r="C23" t="s">
        <v>142</v>
      </c>
    </row>
    <row r="26" spans="1:5">
      <c r="A26" t="s">
        <v>149</v>
      </c>
    </row>
    <row r="27" spans="1:5">
      <c r="A27" s="10" t="s">
        <v>7</v>
      </c>
      <c r="B27" s="23">
        <v>0.41666666666666669</v>
      </c>
    </row>
    <row r="28" spans="1:5">
      <c r="A28" s="10" t="s">
        <v>126</v>
      </c>
      <c r="B28" s="23">
        <f>B27-(TIME(0,30,0))</f>
        <v>0.39583333333333337</v>
      </c>
    </row>
    <row r="29" spans="1:5">
      <c r="B29" s="24"/>
    </row>
    <row r="30" spans="1:5">
      <c r="A30" s="10" t="s">
        <v>127</v>
      </c>
      <c r="B30" s="25" t="s">
        <v>128</v>
      </c>
      <c r="C30" s="25" t="s">
        <v>129</v>
      </c>
      <c r="D30" s="25" t="s">
        <v>130</v>
      </c>
      <c r="E30" s="554" t="s">
        <v>131</v>
      </c>
    </row>
    <row r="31" spans="1:5">
      <c r="A31" s="10" t="s">
        <v>132</v>
      </c>
      <c r="B31" s="26">
        <v>60</v>
      </c>
      <c r="C31" s="26">
        <v>50</v>
      </c>
      <c r="D31" s="26">
        <v>45</v>
      </c>
      <c r="E31" s="555"/>
    </row>
    <row r="32" spans="1:5">
      <c r="A32" s="10" t="s">
        <v>36</v>
      </c>
      <c r="B32" s="27">
        <f>B27</f>
        <v>0.41666666666666669</v>
      </c>
      <c r="C32" s="27">
        <f>B27</f>
        <v>0.41666666666666669</v>
      </c>
      <c r="D32" s="27">
        <f>B27</f>
        <v>0.41666666666666669</v>
      </c>
      <c r="E32" s="28"/>
    </row>
    <row r="33" spans="1:5">
      <c r="A33" s="10" t="s">
        <v>37</v>
      </c>
      <c r="B33" s="27">
        <f>IF(E33="",(SUM(B32,(TIME(0,$B$31,0)))),(SUM(B32,(TIME(0,E33,0)))))</f>
        <v>0.45833333333333337</v>
      </c>
      <c r="C33" s="27">
        <f>IF(E33="",(SUM(C32,(TIME(0,$C$31,0)))),(SUM(C32,(TIME(0,E33,0)))))</f>
        <v>0.4513888888888889</v>
      </c>
      <c r="D33" s="27">
        <f>IF(E33="",(SUM(D32,(TIME(0,$D$31,0)))),(SUM(D32,(TIME(0,E33,0)))))</f>
        <v>0.44791666666666669</v>
      </c>
      <c r="E33" s="28"/>
    </row>
    <row r="34" spans="1:5">
      <c r="A34" s="10" t="s">
        <v>38</v>
      </c>
      <c r="B34" s="27">
        <f t="shared" ref="B34:B44" si="3">IF(E34="",(SUM(B33,(TIME(0,$B$31,0)))),(SUM(B33,(TIME(0,E34,0)))))</f>
        <v>0.5</v>
      </c>
      <c r="C34" s="27">
        <f t="shared" ref="C34:C44" si="4">IF(E34="",(SUM(C33,(TIME(0,$C$31,0)))),(SUM(C33,(TIME(0,E34,0)))))</f>
        <v>0.4861111111111111</v>
      </c>
      <c r="D34" s="27">
        <f t="shared" ref="D34:D41" si="5">IF(E34="",(SUM(D33,(TIME(0,$D$31,0)))),(SUM(D33,(TIME(0,E34,0)))))</f>
        <v>0.47916666666666669</v>
      </c>
      <c r="E34" s="28"/>
    </row>
    <row r="35" spans="1:5">
      <c r="A35" s="10" t="s">
        <v>39</v>
      </c>
      <c r="B35" s="27">
        <f t="shared" si="3"/>
        <v>0.54166666666666663</v>
      </c>
      <c r="C35" s="27">
        <f t="shared" si="4"/>
        <v>0.52083333333333337</v>
      </c>
      <c r="D35" s="27">
        <f t="shared" si="5"/>
        <v>0.51041666666666674</v>
      </c>
      <c r="E35" s="28"/>
    </row>
    <row r="36" spans="1:5">
      <c r="A36" s="10" t="s">
        <v>40</v>
      </c>
      <c r="B36" s="27">
        <f t="shared" si="3"/>
        <v>0.58333333333333326</v>
      </c>
      <c r="C36" s="27">
        <f t="shared" si="4"/>
        <v>0.55555555555555558</v>
      </c>
      <c r="D36" s="27">
        <f t="shared" si="5"/>
        <v>0.54166666666666674</v>
      </c>
      <c r="E36" s="28"/>
    </row>
    <row r="37" spans="1:5">
      <c r="A37" s="10" t="s">
        <v>41</v>
      </c>
      <c r="B37" s="27">
        <f t="shared" si="3"/>
        <v>0.62499999999999989</v>
      </c>
      <c r="C37" s="27">
        <f t="shared" si="4"/>
        <v>0.59027777777777779</v>
      </c>
      <c r="D37" s="27">
        <f t="shared" si="5"/>
        <v>0.57291666666666674</v>
      </c>
      <c r="E37" s="28"/>
    </row>
    <row r="38" spans="1:5">
      <c r="A38" s="10" t="s">
        <v>42</v>
      </c>
      <c r="B38" s="27">
        <f t="shared" si="3"/>
        <v>0.66666666666666652</v>
      </c>
      <c r="C38" s="27">
        <f t="shared" si="4"/>
        <v>0.625</v>
      </c>
      <c r="D38" s="27">
        <f t="shared" si="5"/>
        <v>0.60416666666666674</v>
      </c>
      <c r="E38" s="28"/>
    </row>
    <row r="39" spans="1:5">
      <c r="A39" s="10" t="s">
        <v>43</v>
      </c>
      <c r="B39" s="29">
        <f t="shared" si="3"/>
        <v>0.70833333333333315</v>
      </c>
      <c r="C39" s="27">
        <f t="shared" si="4"/>
        <v>0.65972222222222221</v>
      </c>
      <c r="D39" s="27">
        <f t="shared" si="5"/>
        <v>0.63541666666666674</v>
      </c>
      <c r="E39" s="28"/>
    </row>
    <row r="40" spans="1:5">
      <c r="A40" s="10" t="s">
        <v>101</v>
      </c>
      <c r="B40" s="29">
        <f t="shared" si="3"/>
        <v>0.74999999999999978</v>
      </c>
      <c r="C40" s="29">
        <f t="shared" si="4"/>
        <v>0.69444444444444442</v>
      </c>
      <c r="D40" s="27">
        <f t="shared" si="5"/>
        <v>0.66666666666666674</v>
      </c>
      <c r="E40" s="28"/>
    </row>
    <row r="41" spans="1:5">
      <c r="A41" s="10" t="s">
        <v>102</v>
      </c>
      <c r="B41" s="29">
        <f t="shared" si="3"/>
        <v>0.79166666666666641</v>
      </c>
      <c r="C41" s="29">
        <f t="shared" si="4"/>
        <v>0.72916666666666663</v>
      </c>
      <c r="D41" s="29">
        <f t="shared" si="5"/>
        <v>0.69791666666666674</v>
      </c>
      <c r="E41" s="28"/>
    </row>
    <row r="42" spans="1:5">
      <c r="A42" s="10" t="s">
        <v>133</v>
      </c>
      <c r="B42" s="29">
        <f t="shared" si="3"/>
        <v>0.83333333333333304</v>
      </c>
      <c r="C42" s="29">
        <f t="shared" si="4"/>
        <v>0.76388888888888884</v>
      </c>
      <c r="D42" s="29">
        <f>IF(E42="",(SUM(D41,(TIME(0,$D$6,0)))),(SUM(D41,(TIME(0,E42,0)))))</f>
        <v>0.72569444444444453</v>
      </c>
      <c r="E42" s="28"/>
    </row>
    <row r="43" spans="1:5">
      <c r="A43" s="10" t="s">
        <v>134</v>
      </c>
      <c r="B43" s="29">
        <f t="shared" si="3"/>
        <v>0.87499999999999967</v>
      </c>
      <c r="C43" s="29">
        <f t="shared" si="4"/>
        <v>0.79861111111111105</v>
      </c>
      <c r="D43" s="29">
        <f>IF(E43="",(SUM(D42,(TIME(0,$D$6,0)))),(SUM(D42,(TIME(0,E43,0)))))</f>
        <v>0.75347222222222232</v>
      </c>
      <c r="E43" s="28"/>
    </row>
    <row r="44" spans="1:5">
      <c r="A44" s="10" t="s">
        <v>135</v>
      </c>
      <c r="B44" s="29">
        <f t="shared" si="3"/>
        <v>0.9166666666666663</v>
      </c>
      <c r="C44" s="29">
        <f t="shared" si="4"/>
        <v>0.83333333333333326</v>
      </c>
      <c r="D44" s="29">
        <f>IF(E44="",(SUM(D43,(TIME(0,$D$6,0)))),(SUM(D43,(TIME(0,E44,0)))))</f>
        <v>0.78125000000000011</v>
      </c>
      <c r="E44" s="28"/>
    </row>
    <row r="45" spans="1:5">
      <c r="A45" s="10" t="s">
        <v>136</v>
      </c>
      <c r="B45" s="28" t="s">
        <v>137</v>
      </c>
      <c r="C45" s="28" t="s">
        <v>138</v>
      </c>
      <c r="D45" s="28" t="s">
        <v>139</v>
      </c>
      <c r="E45" s="28"/>
    </row>
    <row r="46" spans="1:5">
      <c r="B46" s="5"/>
      <c r="C46" t="s">
        <v>140</v>
      </c>
    </row>
    <row r="47" spans="1:5">
      <c r="B47" s="30"/>
      <c r="C47" t="s">
        <v>141</v>
      </c>
    </row>
    <row r="48" spans="1:5">
      <c r="B48" s="31"/>
      <c r="C48" t="s">
        <v>142</v>
      </c>
    </row>
    <row r="49" spans="1:6">
      <c r="A49" t="s">
        <v>412</v>
      </c>
    </row>
    <row r="50" spans="1:6">
      <c r="A50" s="10" t="s">
        <v>7</v>
      </c>
      <c r="B50" s="23">
        <v>0.4375</v>
      </c>
    </row>
    <row r="51" spans="1:6">
      <c r="A51" s="10" t="s">
        <v>126</v>
      </c>
      <c r="B51" s="23">
        <v>0.40277777777777779</v>
      </c>
    </row>
    <row r="52" spans="1:6">
      <c r="B52" s="24"/>
    </row>
    <row r="53" spans="1:6">
      <c r="A53" s="10" t="s">
        <v>127</v>
      </c>
      <c r="B53" s="25" t="s">
        <v>128</v>
      </c>
      <c r="C53" s="25" t="s">
        <v>129</v>
      </c>
      <c r="D53" s="25" t="s">
        <v>130</v>
      </c>
      <c r="E53" s="554" t="s">
        <v>131</v>
      </c>
    </row>
    <row r="54" spans="1:6">
      <c r="A54" s="10" t="s">
        <v>132</v>
      </c>
      <c r="B54" s="26">
        <v>50</v>
      </c>
      <c r="C54" s="26">
        <v>45</v>
      </c>
      <c r="D54" s="26">
        <v>40</v>
      </c>
      <c r="E54" s="555"/>
    </row>
    <row r="55" spans="1:6">
      <c r="A55" s="10" t="s">
        <v>36</v>
      </c>
      <c r="B55" s="27">
        <f>B50</f>
        <v>0.4375</v>
      </c>
      <c r="C55" s="27">
        <f>B50</f>
        <v>0.4375</v>
      </c>
      <c r="D55" s="27">
        <f>B50</f>
        <v>0.4375</v>
      </c>
      <c r="E55" s="28"/>
    </row>
    <row r="56" spans="1:6">
      <c r="A56" s="10" t="s">
        <v>37</v>
      </c>
      <c r="B56" s="27">
        <f>IF(E56="",(SUM(B55,(TIME(0,$B$6,0)))),(SUM(B55,(TIME(0,E56,0)))))</f>
        <v>0.47222222222222221</v>
      </c>
      <c r="C56" s="27">
        <f>IF(E56="",(SUM(C55,(TIME(0,$C$6,0)))),(SUM(C55,(TIME(0,E56,0)))))</f>
        <v>0.46875</v>
      </c>
      <c r="D56" s="27">
        <f>IF(E56="",(SUM(D55,(TIME(0,$D$6,0)))),(SUM(D55,(TIME(0,E56,0)))))</f>
        <v>0.46527777777777779</v>
      </c>
      <c r="E56" s="28"/>
    </row>
    <row r="57" spans="1:6">
      <c r="A57" s="10" t="s">
        <v>38</v>
      </c>
      <c r="B57" s="27">
        <f t="shared" ref="B57:B67" si="6">IF(E57="",(SUM(B56,(TIME(0,$B$6,0)))),(SUM(B56,(TIME(0,E57,0)))))</f>
        <v>0.50694444444444442</v>
      </c>
      <c r="C57" s="27">
        <f t="shared" ref="C57:C67" si="7">IF(E57="",(SUM(C56,(TIME(0,$C$6,0)))),(SUM(C56,(TIME(0,E57,0)))))</f>
        <v>0.5</v>
      </c>
      <c r="D57" s="27">
        <f t="shared" ref="D57:D67" si="8">IF(E57="",(SUM(D56,(TIME(0,$D$6,0)))),(SUM(D56,(TIME(0,E57,0)))))</f>
        <v>0.49305555555555558</v>
      </c>
      <c r="E57" s="28"/>
    </row>
    <row r="58" spans="1:6">
      <c r="A58" s="10" t="s">
        <v>39</v>
      </c>
      <c r="B58" s="27">
        <f t="shared" si="6"/>
        <v>0.54166666666666663</v>
      </c>
      <c r="C58" s="27">
        <f t="shared" si="7"/>
        <v>0.53125</v>
      </c>
      <c r="D58" s="27">
        <f t="shared" si="8"/>
        <v>0.52083333333333337</v>
      </c>
      <c r="E58" s="28"/>
    </row>
    <row r="59" spans="1:6">
      <c r="A59" s="10" t="s">
        <v>40</v>
      </c>
      <c r="B59" s="27">
        <f t="shared" si="6"/>
        <v>0.57638888888888884</v>
      </c>
      <c r="C59" s="27">
        <f t="shared" si="7"/>
        <v>0.5625</v>
      </c>
      <c r="D59" s="27">
        <f t="shared" si="8"/>
        <v>0.54861111111111116</v>
      </c>
      <c r="E59" s="28"/>
    </row>
    <row r="60" spans="1:6">
      <c r="A60" s="10" t="s">
        <v>41</v>
      </c>
      <c r="B60" s="27">
        <f t="shared" si="6"/>
        <v>0.61111111111111105</v>
      </c>
      <c r="C60" s="27">
        <f t="shared" si="7"/>
        <v>0.59375</v>
      </c>
      <c r="D60" s="27">
        <f t="shared" si="8"/>
        <v>0.57638888888888895</v>
      </c>
      <c r="E60" s="28"/>
    </row>
    <row r="61" spans="1:6">
      <c r="A61" s="10" t="s">
        <v>42</v>
      </c>
      <c r="B61" s="27">
        <f t="shared" si="6"/>
        <v>0.64583333333333326</v>
      </c>
      <c r="C61" s="27">
        <f t="shared" si="7"/>
        <v>0.625</v>
      </c>
      <c r="D61" s="27">
        <v>0.64583333333333337</v>
      </c>
      <c r="E61" s="28"/>
    </row>
    <row r="62" spans="1:6">
      <c r="A62" s="10" t="s">
        <v>43</v>
      </c>
      <c r="B62" s="27">
        <f t="shared" si="6"/>
        <v>0.68055555555555547</v>
      </c>
      <c r="C62" s="27">
        <f t="shared" si="7"/>
        <v>0.65625</v>
      </c>
      <c r="D62" s="27">
        <f t="shared" si="8"/>
        <v>0.67361111111111116</v>
      </c>
      <c r="E62" s="28"/>
      <c r="F62" t="s">
        <v>143</v>
      </c>
    </row>
    <row r="63" spans="1:6">
      <c r="A63" s="10" t="s">
        <v>101</v>
      </c>
      <c r="B63" s="29">
        <f t="shared" si="6"/>
        <v>0.71527777777777768</v>
      </c>
      <c r="C63" s="27">
        <f t="shared" si="7"/>
        <v>0.6875</v>
      </c>
      <c r="D63" s="27">
        <f t="shared" si="8"/>
        <v>0.70138888888888895</v>
      </c>
      <c r="E63" s="28"/>
      <c r="F63" t="s">
        <v>144</v>
      </c>
    </row>
    <row r="64" spans="1:6">
      <c r="A64" s="10" t="s">
        <v>102</v>
      </c>
      <c r="B64" s="29">
        <f t="shared" si="6"/>
        <v>0.74999999999999989</v>
      </c>
      <c r="C64" s="29">
        <f t="shared" si="7"/>
        <v>0.71875</v>
      </c>
      <c r="D64" s="27">
        <f t="shared" si="8"/>
        <v>0.72916666666666674</v>
      </c>
      <c r="E64" s="28"/>
    </row>
    <row r="65" spans="1:5">
      <c r="A65" s="10" t="s">
        <v>133</v>
      </c>
      <c r="B65" s="29">
        <f t="shared" si="6"/>
        <v>0.7847222222222221</v>
      </c>
      <c r="C65" s="29">
        <f t="shared" si="7"/>
        <v>0.75</v>
      </c>
      <c r="D65" s="29">
        <f t="shared" si="8"/>
        <v>0.75694444444444453</v>
      </c>
      <c r="E65" s="28"/>
    </row>
    <row r="66" spans="1:5">
      <c r="A66" s="10" t="s">
        <v>134</v>
      </c>
      <c r="B66" s="29">
        <f t="shared" si="6"/>
        <v>0.81944444444444431</v>
      </c>
      <c r="C66" s="29">
        <f t="shared" si="7"/>
        <v>0.78125</v>
      </c>
      <c r="D66" s="29">
        <f t="shared" si="8"/>
        <v>0.78472222222222232</v>
      </c>
      <c r="E66" s="28"/>
    </row>
    <row r="67" spans="1:5">
      <c r="A67" s="10" t="s">
        <v>135</v>
      </c>
      <c r="B67" s="29">
        <f t="shared" si="6"/>
        <v>0.85416666666666652</v>
      </c>
      <c r="C67" s="29">
        <f t="shared" si="7"/>
        <v>0.8125</v>
      </c>
      <c r="D67" s="29">
        <f t="shared" si="8"/>
        <v>0.81250000000000011</v>
      </c>
      <c r="E67" s="28"/>
    </row>
    <row r="68" spans="1:5">
      <c r="A68" s="10" t="s">
        <v>136</v>
      </c>
      <c r="B68" s="28" t="s">
        <v>137</v>
      </c>
      <c r="C68" s="28" t="s">
        <v>138</v>
      </c>
      <c r="D68" s="28" t="s">
        <v>139</v>
      </c>
      <c r="E68" s="28"/>
    </row>
    <row r="69" spans="1:5">
      <c r="B69" s="5"/>
      <c r="C69" t="s">
        <v>140</v>
      </c>
    </row>
    <row r="70" spans="1:5">
      <c r="B70" s="30"/>
      <c r="C70" t="s">
        <v>141</v>
      </c>
    </row>
    <row r="71" spans="1:5">
      <c r="B71" s="31"/>
      <c r="C71" t="s">
        <v>142</v>
      </c>
    </row>
  </sheetData>
  <mergeCells count="3">
    <mergeCell ref="E5:E6"/>
    <mergeCell ref="E30:E31"/>
    <mergeCell ref="E53:E5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大会要領</vt:lpstr>
      <vt:lpstr>組合せ</vt:lpstr>
      <vt:lpstr>日程</vt:lpstr>
      <vt:lpstr>プール戦勝敗表</vt:lpstr>
      <vt:lpstr>リスト</vt:lpstr>
      <vt:lpstr>ハーフの試合時間計算</vt:lpstr>
      <vt:lpstr>プール戦勝敗表!Print_Area</vt:lpstr>
      <vt:lpstr>組合せ!Print_Area</vt:lpstr>
      <vt:lpstr>大会要領!Print_Area</vt:lpstr>
      <vt:lpstr>日程!Print_Area</vt:lpstr>
      <vt:lpstr>試合</vt:lpstr>
      <vt:lpstr>大会日程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隆司 上野</cp:lastModifiedBy>
  <cp:lastPrinted>2024-07-30T11:50:07Z</cp:lastPrinted>
  <dcterms:created xsi:type="dcterms:W3CDTF">2005-08-07T11:48:12Z</dcterms:created>
  <dcterms:modified xsi:type="dcterms:W3CDTF">2024-07-30T12:07:23Z</dcterms:modified>
</cp:coreProperties>
</file>